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r:id="rId19"/>
    <sheet name="Форма 4.2.2 | Т-ТН" sheetId="627"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Т-ТН'!$M$18:$CH$28</definedName>
    <definedName name="checkCell_List06_4_double_date">'Форма 4.2.2 | Т-ТН'!$CI$18:$CI$28</definedName>
    <definedName name="checkCell_List06_4_unique_t">'Форма 4.2.2 | Т-ТН'!$M$18:$M$28</definedName>
    <definedName name="checkCell_List06_4_unique_t1">'Форма 4.2.2 | Т-ТН'!$CJ$18:$CJ$28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et_union_hor!$O$85:$CG$90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et_union_hor!$CG$85:$CG$98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Т-ТН'!$CG$18:$CG$28</definedName>
    <definedName name="List06_4_note">'Форма 4.2.2 | Т-ТН'!$CH$18:$CH$28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4.8'!$H$11:$H$47</definedName>
    <definedName name="List12_note">'Форма 4.8'!$I$10:$I$47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4.8'!$E$15:$E$31</definedName>
    <definedName name="pCng_List12_2">'Форма 4.8'!$E$33:$E$34</definedName>
    <definedName name="pCng_List12_6">'Форма 4.8'!$E$46:$E$47</definedName>
    <definedName name="pDbl_List12_5">'Форма 4.8'!$G$43:$G$44</definedName>
    <definedName name="pDbl_List12_5_copy">'Форма 4.8'!$L$43:$L$44</definedName>
    <definedName name="pDbl_List12_5_copy2">'Форма 4.8'!$K$43:$K$44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4.8'!$C$15:$C$31</definedName>
    <definedName name="pDel_List12_2">'Форма 4.8'!$C$33:$C$34</definedName>
    <definedName name="pDel_List12_3">'Форма 4.8'!$C$37:$C$38</definedName>
    <definedName name="pDel_List12_4">'Форма 4.8'!$C$40:$C$41</definedName>
    <definedName name="pDel_List12_5">'Форма 4.8'!$C$43:$C$44</definedName>
    <definedName name="pDel_List12_6">'Форма 4.8'!$C$46:$C$47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Т-ТН'!$CG$18:$CG$28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4.8'!$E$31</definedName>
    <definedName name="pIns_List12_2">'Форма 4.8'!$E$34</definedName>
    <definedName name="pIns_List12_3">'Форма 4.8'!$E$38</definedName>
    <definedName name="pIns_List12_4">'Форма 4.8'!$E$41</definedName>
    <definedName name="pIns_List12_5">'Форма 4.8'!$E$44</definedName>
    <definedName name="pIns_List12_6">'Форма 4.8'!$E$47</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REESTR_ORG!$A$2:$J$147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27" l="1"/>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BG17" i="627" s="1"/>
  <c r="BH17" i="627" s="1"/>
  <c r="BI17" i="627" s="1"/>
  <c r="BK17" i="627" s="1"/>
  <c r="BL17" i="627" s="1"/>
  <c r="BM17" i="627" s="1"/>
  <c r="BN17" i="627" s="1"/>
  <c r="BO17" i="627" s="1"/>
  <c r="BP17" i="627" s="1"/>
  <c r="BR17" i="627" s="1"/>
  <c r="BS17" i="627" s="1"/>
  <c r="BT17" i="627" s="1"/>
  <c r="BU17" i="627" s="1"/>
  <c r="BV17" i="627" s="1"/>
  <c r="BW17" i="627" s="1"/>
  <c r="BY17" i="627" s="1"/>
  <c r="BZ17" i="627" s="1"/>
  <c r="CA17" i="627" s="1"/>
  <c r="CB17" i="627" s="1"/>
  <c r="CC17" i="627" s="1"/>
  <c r="CD17" i="627" s="1"/>
  <c r="CF17" i="627" s="1"/>
  <c r="CG17" i="627" s="1"/>
  <c r="CH17" i="627" s="1"/>
  <c r="O18" i="627"/>
  <c r="CK24" i="627"/>
  <c r="Q25" i="627"/>
  <c r="X25" i="627"/>
  <c r="AE25" i="627"/>
  <c r="AL25" i="627"/>
  <c r="AS25" i="627"/>
  <c r="AZ25" i="627"/>
  <c r="BG25" i="627"/>
  <c r="BN25" i="627"/>
  <c r="BU25" i="627"/>
  <c r="CB25"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CB92" i="471"/>
  <c r="BU92" i="471"/>
  <c r="BN92" i="471"/>
  <c r="BG92" i="471"/>
  <c r="AZ92" i="471"/>
  <c r="AS92" i="471"/>
  <c r="AL92" i="471"/>
  <c r="AE92" i="471"/>
  <c r="X92" i="471"/>
  <c r="H12" i="644"/>
  <c r="H11" i="644"/>
  <c r="H9" i="644"/>
  <c r="H8" i="644"/>
  <c r="H7" i="644"/>
  <c r="H12" i="622"/>
  <c r="H9" i="622"/>
  <c r="H8" i="622"/>
  <c r="H12" i="637"/>
  <c r="H9" i="637"/>
  <c r="H8" i="637"/>
  <c r="R14" i="601"/>
  <c r="H13" i="644" s="1"/>
  <c r="R13" i="601"/>
  <c r="R12" i="601"/>
  <c r="P12" i="601"/>
  <c r="L18" i="627"/>
  <c r="L21" i="627"/>
  <c r="L24" i="627"/>
  <c r="F9" i="644"/>
  <c r="F8" i="644"/>
  <c r="M12" i="601"/>
  <c r="L23" i="627"/>
  <c r="F13" i="644"/>
  <c r="F12" i="644"/>
  <c r="L20" i="627"/>
  <c r="CJ23" i="627"/>
  <c r="CI24" i="627"/>
  <c r="F10" i="644"/>
  <c r="M13" i="601"/>
  <c r="L19" i="627"/>
  <c r="F11" i="644"/>
  <c r="M14" i="601"/>
  <c r="H13" i="637" l="1"/>
  <c r="H13" i="622"/>
  <c r="O7" i="632" l="1"/>
  <c r="O8" i="632"/>
  <c r="O9" i="632"/>
  <c r="O10" i="632"/>
  <c r="O18" i="632"/>
  <c r="P18" i="632" s="1"/>
  <c r="Q18" i="632" s="1"/>
  <c r="R18" i="632" s="1"/>
  <c r="S18" i="632" s="1"/>
  <c r="T18" i="632" s="1"/>
  <c r="V18" i="632" s="1"/>
  <c r="X18" i="632" s="1"/>
  <c r="R24" i="632"/>
  <c r="B2" i="525"/>
  <c r="E3" i="437"/>
  <c r="B3" i="525"/>
  <c r="L19" i="632"/>
  <c r="Y23" i="632"/>
  <c r="L22" i="632"/>
  <c r="L21" i="632"/>
  <c r="L23" i="632"/>
  <c r="L20"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41" i="471"/>
  <c r="L238" i="471"/>
  <c r="X24" i="642"/>
  <c r="L244" i="471"/>
  <c r="L243" i="471"/>
  <c r="F11" i="643"/>
  <c r="L18" i="642"/>
  <c r="X244" i="471"/>
  <c r="F10" i="643"/>
  <c r="F13" i="643"/>
  <c r="L19" i="642"/>
  <c r="L21" i="642"/>
  <c r="F8" i="643"/>
  <c r="L20" i="642"/>
  <c r="L23" i="642"/>
  <c r="L22" i="642"/>
  <c r="L242" i="471"/>
  <c r="F12" i="643"/>
  <c r="L240" i="471"/>
  <c r="L24" i="642"/>
  <c r="L239"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F12" i="641"/>
  <c r="L226" i="471"/>
  <c r="L25" i="640"/>
  <c r="F9" i="641"/>
  <c r="L224" i="471"/>
  <c r="F13" i="641"/>
  <c r="X226" i="471"/>
  <c r="F10" i="641"/>
  <c r="X26" i="640"/>
  <c r="F11" i="641"/>
  <c r="F8" i="641"/>
  <c r="L24" i="640"/>
  <c r="L26" i="640"/>
  <c r="L20" i="640"/>
  <c r="L23" i="640"/>
  <c r="L221" i="471"/>
  <c r="L22" i="640"/>
  <c r="L223" i="471"/>
  <c r="L225" i="471"/>
  <c r="L222" i="471"/>
  <c r="L21" i="640"/>
  <c r="V19" i="640" l="1"/>
  <c r="W19" i="640" s="1"/>
  <c r="AA198" i="471" l="1"/>
  <c r="AI197" i="471"/>
  <c r="R184" i="471"/>
  <c r="V120" i="471"/>
  <c r="AF111" i="471"/>
  <c r="V110" i="471"/>
  <c r="AE109" i="471"/>
  <c r="V109" i="471"/>
  <c r="Q150" i="471"/>
  <c r="Z149" i="471"/>
  <c r="Q132" i="471"/>
  <c r="Z131" i="471"/>
  <c r="Q92" i="471"/>
  <c r="CK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66" i="471"/>
  <c r="L167" i="471"/>
  <c r="L35" i="471"/>
  <c r="F13" i="634"/>
  <c r="CI91" i="471"/>
  <c r="L120" i="471"/>
  <c r="F13" i="639"/>
  <c r="F9" i="637"/>
  <c r="L164" i="471"/>
  <c r="Y183" i="471"/>
  <c r="AC109" i="471"/>
  <c r="L36" i="471"/>
  <c r="F12" i="634"/>
  <c r="F9" i="638"/>
  <c r="L197" i="471"/>
  <c r="L88" i="471"/>
  <c r="F9" i="639"/>
  <c r="F13" i="635"/>
  <c r="L194" i="471"/>
  <c r="Y148" i="471"/>
  <c r="L193" i="471"/>
  <c r="F13" i="638"/>
  <c r="L181" i="471"/>
  <c r="F10" i="636"/>
  <c r="L148" i="471"/>
  <c r="F11" i="636"/>
  <c r="L50" i="471"/>
  <c r="X73" i="471"/>
  <c r="L31" i="471"/>
  <c r="Y130" i="471"/>
  <c r="L105" i="471"/>
  <c r="AH197" i="471"/>
  <c r="L37" i="471"/>
  <c r="F10" i="635"/>
  <c r="L33" i="471"/>
  <c r="L162" i="471"/>
  <c r="AD108" i="471"/>
  <c r="F12" i="639"/>
  <c r="F12" i="637"/>
  <c r="AC120" i="471"/>
  <c r="F11" i="637"/>
  <c r="L149" i="471"/>
  <c r="F9" i="634"/>
  <c r="L161" i="471"/>
  <c r="F11" i="638"/>
  <c r="L104" i="471"/>
  <c r="F11" i="634"/>
  <c r="F12" i="636"/>
  <c r="L179" i="471"/>
  <c r="L53" i="471"/>
  <c r="L182" i="471"/>
  <c r="L87" i="471"/>
  <c r="L126" i="471"/>
  <c r="L69" i="471"/>
  <c r="F8" i="634"/>
  <c r="L125" i="471"/>
  <c r="L130" i="471"/>
  <c r="L70" i="471"/>
  <c r="L32" i="471"/>
  <c r="CJ90" i="471"/>
  <c r="F13" i="636"/>
  <c r="F8" i="636"/>
  <c r="F8" i="638"/>
  <c r="F12" i="638"/>
  <c r="X131" i="471"/>
  <c r="F10" i="634"/>
  <c r="L109" i="471"/>
  <c r="F8" i="639"/>
  <c r="L55" i="471"/>
  <c r="F9" i="636"/>
  <c r="AC110" i="471"/>
  <c r="X55" i="471"/>
  <c r="L110" i="471"/>
  <c r="L183" i="471"/>
  <c r="L72" i="471"/>
  <c r="L128" i="471"/>
  <c r="F11" i="639"/>
  <c r="L54" i="471"/>
  <c r="L73" i="471"/>
  <c r="L103" i="471"/>
  <c r="L86" i="471"/>
  <c r="L195" i="471"/>
  <c r="L127" i="471"/>
  <c r="L143" i="471"/>
  <c r="L144" i="471"/>
  <c r="L68" i="471"/>
  <c r="L163" i="471"/>
  <c r="X167" i="471"/>
  <c r="L52" i="471"/>
  <c r="F8" i="635"/>
  <c r="F13" i="637"/>
  <c r="X149" i="471"/>
  <c r="F12" i="635"/>
  <c r="L91" i="471"/>
  <c r="L108" i="471"/>
  <c r="X37" i="471"/>
  <c r="F10" i="639"/>
  <c r="L34" i="471"/>
  <c r="Y166" i="471"/>
  <c r="F10" i="637"/>
  <c r="F8" i="637"/>
  <c r="L49" i="471"/>
  <c r="L196" i="471"/>
  <c r="L90" i="471"/>
  <c r="L180" i="471"/>
  <c r="L106" i="471"/>
  <c r="L146" i="471"/>
  <c r="F9" i="635"/>
  <c r="L131" i="471"/>
  <c r="L67" i="471"/>
  <c r="L85" i="471"/>
  <c r="L165" i="471"/>
  <c r="F10" i="638"/>
  <c r="L71" i="471"/>
  <c r="F11" i="635"/>
  <c r="L145" i="471"/>
  <c r="L5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4"/>
  <c r="L23" i="624"/>
  <c r="L20" i="625"/>
  <c r="L21" i="626"/>
  <c r="L24" i="624"/>
  <c r="L19" i="625"/>
  <c r="L19" i="624"/>
  <c r="X24" i="625"/>
  <c r="L20" i="626"/>
  <c r="L22" i="624"/>
  <c r="X26" i="626"/>
  <c r="L25" i="626"/>
  <c r="L22" i="625"/>
  <c r="X24" i="624"/>
  <c r="L24" i="625"/>
  <c r="L24" i="626"/>
  <c r="L21" i="625"/>
  <c r="L23" i="625"/>
  <c r="L23" i="626"/>
  <c r="L26" i="626"/>
  <c r="L20" i="624"/>
  <c r="L21" i="624"/>
  <c r="L18" i="625"/>
  <c r="L22"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4" i="630"/>
  <c r="L18" i="631"/>
  <c r="L23" i="630"/>
  <c r="L19" i="630"/>
  <c r="L22" i="631"/>
  <c r="X24" i="631"/>
  <c r="Y23" i="631"/>
  <c r="L21" i="631"/>
  <c r="Y23" i="630"/>
  <c r="L23" i="633"/>
  <c r="L22" i="633"/>
  <c r="L20" i="633"/>
  <c r="L24" i="631"/>
  <c r="L23" i="631"/>
  <c r="L19" i="631"/>
  <c r="L20" i="630"/>
  <c r="L20" i="631"/>
  <c r="L21" i="630"/>
  <c r="L19" i="633"/>
  <c r="L21" i="633"/>
  <c r="AH23" i="633"/>
  <c r="L18"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20" i="629"/>
  <c r="L25" i="628"/>
  <c r="L24" i="628"/>
  <c r="Y23" i="629"/>
  <c r="L19" i="628"/>
  <c r="L20" i="628"/>
  <c r="L24" i="629"/>
  <c r="AD23" i="628"/>
  <c r="L21" i="629"/>
  <c r="AC24" i="628"/>
  <c r="L19" i="629"/>
  <c r="X24" i="629"/>
  <c r="L23" i="629"/>
  <c r="L18" i="629"/>
  <c r="AC25" i="628"/>
  <c r="L23" i="628"/>
  <c r="L18" i="628"/>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4"/>
  <c r="M307" i="471"/>
  <c r="M297" i="471"/>
  <c r="F10" i="622"/>
  <c r="F12" i="616"/>
  <c r="F12" i="618"/>
  <c r="F9" i="614"/>
  <c r="F10" i="616"/>
  <c r="M302" i="471"/>
  <c r="F13" i="622"/>
  <c r="F9" i="618"/>
  <c r="F8" i="616"/>
  <c r="F339" i="471"/>
  <c r="F13" i="614"/>
  <c r="F9" i="616"/>
  <c r="F8" i="617"/>
  <c r="F11" i="616"/>
  <c r="F338" i="471"/>
  <c r="F12" i="614"/>
  <c r="F342" i="471"/>
  <c r="F8" i="622"/>
  <c r="F337" i="471"/>
  <c r="F12" i="622"/>
  <c r="F341" i="471"/>
  <c r="F11" i="617"/>
  <c r="F13" i="617"/>
  <c r="F11" i="622"/>
  <c r="F11" i="614"/>
  <c r="F12" i="617"/>
  <c r="F9" i="622"/>
  <c r="F10" i="617"/>
  <c r="F10" i="614"/>
  <c r="F13" i="616"/>
  <c r="F9" i="617"/>
  <c r="F11" i="618"/>
  <c r="F8" i="618"/>
  <c r="F13" i="618"/>
  <c r="F10" i="618"/>
  <c r="F340" i="471"/>
</calcChain>
</file>

<file path=xl/sharedStrings.xml><?xml version="1.0" encoding="utf-8"?>
<sst xmlns="http://schemas.openxmlformats.org/spreadsheetml/2006/main" count="5029" uniqueCount="2412">
  <si>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</si>
  <si>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</si>
  <si>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</si>
  <si>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</si>
  <si>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</si>
  <si>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</si>
  <si>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</si>
  <si>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</si>
  <si>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</si>
  <si>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</si>
  <si>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</si>
  <si>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</si>
  <si>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</si>
  <si>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</si>
  <si>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</si>
  <si>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</si>
  <si>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</si>
  <si>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</si>
  <si>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</si>
  <si>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</si>
  <si>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</si>
  <si>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</si>
  <si>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</si>
  <si>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</si>
  <si>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</si>
  <si>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</si>
  <si>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</si>
  <si>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</si>
  <si>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</si>
  <si>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</si>
  <si>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</si>
  <si>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</si>
  <si>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</si>
  <si>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</si>
  <si>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</si>
  <si>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</si>
  <si>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</si>
  <si>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</si>
  <si>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</si>
  <si>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</si>
  <si>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</si>
  <si>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</si>
  <si>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</si>
  <si>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</si>
  <si>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</si>
  <si>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</si>
  <si>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</si>
  <si>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</si>
  <si>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</si>
  <si>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</si>
  <si>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</si>
  <si>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</si>
  <si>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</si>
  <si>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</si>
  <si>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</si>
  <si>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</si>
  <si>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</si>
  <si>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</si>
  <si>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</si>
  <si>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</si>
  <si>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</si>
  <si>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</si>
  <si>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</si>
  <si>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</si>
  <si>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</si>
  <si>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</si>
  <si>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</si>
  <si>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</si>
  <si>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</si>
  <si>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</si>
  <si>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</si>
  <si>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</si>
  <si>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</si>
  <si>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</si>
  <si>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</si>
  <si>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</si>
  <si>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</si>
  <si>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</si>
  <si>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</si>
  <si>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</si>
  <si>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</si>
  <si>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</si>
  <si>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</si>
  <si>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</si>
  <si>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</si>
  <si>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</si>
  <si>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</si>
  <si>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</si>
  <si>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</si>
  <si>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</si>
  <si>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</si>
  <si>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</si>
  <si>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</si>
  <si>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</si>
  <si>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</si>
  <si>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</si>
  <si>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</si>
  <si>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</si>
  <si>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</si>
  <si>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</si>
  <si>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</si>
  <si>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</si>
  <si>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</si>
  <si>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</si>
  <si>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</si>
  <si>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</si>
  <si>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</si>
  <si>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</si>
  <si>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</si>
  <si>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</si>
  <si>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</si>
  <si>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</si>
  <si>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</si>
  <si>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</si>
  <si>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</si>
  <si>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</si>
  <si>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</si>
  <si>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</si>
  <si>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</si>
  <si>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</si>
  <si>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</si>
  <si>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</si>
  <si>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</si>
  <si>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</si>
  <si>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</si>
  <si>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</si>
  <si>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</si>
  <si>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</si>
  <si>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</si>
  <si>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</si>
  <si>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</si>
  <si>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</si>
  <si>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</si>
  <si>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</si>
  <si>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</si>
  <si>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</si>
  <si>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</si>
  <si>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</si>
  <si>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</si>
  <si>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</si>
  <si>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</si>
  <si>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</si>
  <si>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</si>
  <si>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</si>
  <si>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</si>
  <si>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</si>
  <si>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</si>
  <si>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</si>
  <si>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</si>
  <si>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</si>
  <si>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</si>
  <si>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</si>
  <si>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</si>
  <si>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</si>
  <si>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</si>
  <si>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</si>
  <si>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</si>
  <si>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</si>
  <si>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</si>
  <si>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</si>
  <si>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</si>
  <si>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</si>
  <si>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</si>
  <si>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</si>
  <si>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</si>
  <si>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</si>
  <si>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</si>
  <si>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</si>
  <si>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</si>
  <si>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</si>
  <si>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</si>
  <si>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</si>
  <si>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</si>
  <si>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</si>
  <si>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</si>
  <si>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</si>
  <si>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</si>
  <si>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</si>
  <si>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</si>
  <si>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</si>
  <si>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</si>
  <si>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</si>
  <si>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</si>
  <si>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</si>
  <si>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</si>
  <si>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</si>
  <si>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</si>
  <si>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</si>
  <si>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</si>
  <si>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</si>
  <si>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</si>
  <si>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</si>
  <si>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</si>
  <si>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</si>
  <si>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</si>
  <si>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</si>
  <si>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</si>
  <si>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</si>
  <si>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</si>
  <si>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</si>
  <si>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</si>
  <si>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</si>
  <si>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</si>
  <si>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</si>
  <si>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</si>
  <si>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</si>
  <si>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</si>
  <si>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</si>
  <si>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</si>
  <si>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</si>
  <si>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</si>
  <si>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</si>
  <si>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</si>
  <si>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</si>
  <si>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</si>
  <si>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</si>
  <si>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</si>
  <si>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</si>
  <si>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</si>
  <si>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</si>
  <si>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</si>
  <si>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</si>
  <si>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</si>
  <si>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</si>
  <si>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</si>
  <si>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</si>
  <si>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</si>
  <si>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</si>
  <si>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</si>
  <si>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</si>
  <si>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</si>
  <si>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</si>
  <si>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</si>
  <si>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</si>
  <si>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</si>
  <si>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</si>
  <si>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</si>
  <si>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</si>
  <si>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</si>
  <si>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</si>
  <si>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</si>
  <si>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</si>
  <si>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</si>
  <si>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</si>
  <si>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</si>
  <si>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</si>
  <si>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</si>
  <si>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</si>
  <si>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</si>
  <si>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</si>
  <si>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</si>
  <si>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</si>
  <si>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</si>
  <si>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</si>
  <si>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</si>
  <si>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</si>
  <si>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</si>
  <si>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</si>
  <si>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</si>
  <si>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</si>
  <si>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</si>
  <si>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</si>
  <si>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</si>
  <si>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</si>
  <si>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</si>
  <si>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</si>
  <si>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</si>
  <si>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</si>
  <si>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</si>
  <si>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</si>
  <si>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</si>
  <si>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</si>
  <si>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</si>
  <si>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</si>
  <si>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</si>
  <si>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</si>
  <si>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</si>
  <si>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</si>
  <si>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</si>
  <si>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</si>
  <si>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</si>
  <si>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</si>
  <si>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</si>
  <si>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</si>
  <si>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</si>
  <si>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</si>
  <si>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</si>
  <si>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</si>
  <si>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</si>
  <si>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</si>
  <si>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</si>
  <si>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</si>
  <si>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</si>
  <si>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</si>
  <si>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</si>
  <si>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</si>
  <si>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</si>
  <si>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</si>
  <si>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</si>
  <si>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</si>
  <si>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</si>
  <si>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</si>
  <si>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</si>
  <si>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</si>
  <si>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</si>
  <si>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</si>
  <si>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</si>
  <si>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</si>
  <si>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</si>
  <si>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</si>
  <si>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</si>
  <si>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</si>
  <si>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</si>
  <si>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</si>
  <si>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</si>
  <si>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</si>
  <si>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</si>
  <si>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</si>
  <si>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</si>
  <si>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</si>
  <si>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</si>
  <si>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</si>
  <si>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</si>
  <si>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</si>
  <si>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</si>
  <si>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</si>
  <si>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</si>
  <si>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</si>
  <si>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</si>
  <si>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</si>
  <si>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</si>
  <si>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</si>
  <si>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</si>
  <si>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</si>
  <si>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</si>
  <si>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</si>
  <si>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</si>
  <si>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</si>
  <si>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</si>
  <si>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</si>
  <si>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</si>
  <si>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</si>
  <si>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</si>
  <si>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</si>
  <si>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</si>
  <si>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</si>
  <si>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</si>
  <si>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</si>
  <si>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</si>
  <si>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</si>
  <si>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</si>
  <si>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</si>
  <si>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</si>
  <si>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</si>
  <si>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</si>
  <si>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</si>
  <si>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</si>
  <si>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</si>
  <si>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</si>
  <si>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</si>
  <si>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</si>
  <si>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</si>
  <si>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</si>
  <si>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</si>
  <si>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</si>
  <si>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</si>
  <si>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</si>
  <si>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</si>
  <si>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</si>
  <si>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</si>
  <si>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</si>
  <si>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</si>
  <si>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</si>
  <si>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</si>
  <si>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</si>
  <si>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</si>
  <si>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</si>
  <si>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</si>
  <si>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</si>
  <si>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</si>
  <si>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</si>
  <si>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</si>
  <si>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</si>
  <si>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</si>
  <si>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</si>
  <si>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</si>
  <si>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</si>
  <si>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</si>
  <si>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</si>
  <si>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</si>
  <si>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</si>
  <si>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</si>
  <si>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</si>
  <si>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</si>
  <si>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</si>
  <si>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</si>
  <si>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</si>
  <si>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</si>
  <si>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</si>
  <si>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</si>
  <si>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</si>
  <si>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</si>
  <si>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</si>
  <si>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</si>
  <si>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</si>
  <si>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</si>
  <si>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</si>
  <si>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</si>
  <si>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</si>
  <si>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</si>
  <si>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</si>
  <si>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</si>
  <si>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</si>
  <si>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</si>
  <si>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</si>
  <si>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</si>
  <si>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</si>
  <si>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</si>
  <si>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</si>
  <si>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</si>
  <si>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</si>
  <si>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</si>
  <si>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</si>
  <si>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</si>
  <si>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</si>
  <si>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</si>
  <si>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</si>
  <si>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</si>
  <si>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</si>
  <si>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</si>
  <si>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</si>
  <si>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</si>
  <si>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</si>
  <si>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</si>
  <si>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</si>
  <si>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</si>
  <si>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</si>
  <si>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</si>
  <si>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</si>
  <si>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</si>
  <si>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</si>
  <si>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</si>
  <si>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</si>
  <si>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</si>
  <si>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</si>
  <si>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</si>
  <si>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</si>
  <si>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</si>
  <si>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</si>
  <si>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</si>
  <si>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</si>
  <si>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</si>
  <si>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</si>
  <si>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</si>
  <si>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</si>
  <si>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</si>
  <si>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</si>
  <si>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</si>
  <si>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</si>
  <si>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</si>
  <si>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</si>
  <si>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</si>
  <si>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</si>
  <si>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</si>
  <si>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</si>
  <si>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</si>
  <si>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</si>
  <si>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</si>
  <si>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</si>
  <si>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</si>
  <si>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</si>
  <si>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</si>
  <si>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</si>
  <si>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</si>
  <si>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</si>
  <si>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</si>
  <si>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</si>
  <si>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</si>
  <si>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</si>
  <si>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</si>
  <si>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</si>
  <si>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</si>
  <si>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</si>
  <si>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</si>
  <si>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</si>
  <si>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</si>
  <si>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</si>
  <si>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</si>
  <si>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</si>
  <si>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</si>
  <si>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</si>
  <si>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</si>
  <si>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</si>
  <si>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</si>
  <si>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</si>
  <si>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</si>
  <si>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</si>
  <si>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</si>
  <si>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</si>
  <si>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</si>
  <si>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</si>
  <si>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</si>
  <si>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</si>
  <si>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</si>
  <si>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</si>
  <si>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</si>
  <si>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</si>
  <si>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</si>
  <si>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</si>
  <si>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</si>
  <si>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</si>
  <si>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</si>
  <si>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</si>
  <si>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</si>
  <si>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</si>
  <si>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</si>
  <si>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</si>
  <si>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</si>
  <si>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</si>
  <si>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</si>
  <si>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</si>
  <si>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</si>
  <si>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</si>
  <si>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</si>
  <si>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</si>
  <si>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</si>
  <si>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</si>
  <si>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</si>
  <si>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</si>
  <si>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</si>
  <si>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</si>
  <si>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</si>
  <si>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</si>
  <si>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</si>
  <si>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</si>
  <si>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</si>
  <si>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</si>
  <si>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</si>
  <si>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</si>
  <si>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</si>
  <si>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</si>
  <si>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</si>
  <si>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</si>
  <si>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</si>
  <si>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</si>
  <si>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</si>
  <si>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</si>
  <si>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</si>
  <si>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</si>
  <si>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</si>
  <si>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</si>
  <si>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</si>
  <si>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</si>
  <si>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</si>
  <si>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</si>
  <si>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</si>
  <si>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</si>
  <si>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</si>
  <si>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</si>
  <si>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</si>
  <si>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</si>
  <si>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</si>
  <si>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</si>
  <si>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</si>
  <si>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</si>
  <si>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</si>
  <si>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</si>
  <si>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</si>
  <si>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</si>
  <si>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</si>
  <si>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</si>
  <si>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</si>
  <si>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</si>
  <si>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</si>
  <si>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</si>
  <si>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</si>
  <si>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</si>
  <si>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</si>
  <si>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</si>
  <si>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</si>
  <si>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</si>
  <si>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</si>
  <si>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</si>
  <si>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</si>
  <si>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</si>
  <si>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</si>
  <si>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</si>
  <si>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</si>
  <si>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</si>
  <si>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</si>
  <si>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</si>
  <si>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</si>
  <si>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</si>
  <si>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</si>
  <si>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</si>
  <si>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</si>
  <si>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</si>
  <si>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</si>
  <si>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</si>
  <si>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</si>
  <si>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</si>
  <si>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</si>
  <si>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</si>
  <si>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</si>
  <si>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</si>
  <si>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</si>
  <si>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</si>
  <si>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</si>
  <si>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</si>
  <si>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</si>
  <si>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</si>
  <si>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</si>
  <si>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</si>
  <si>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</si>
  <si>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</si>
  <si>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</si>
  <si>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</si>
  <si>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</si>
  <si>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</si>
  <si>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</si>
  <si>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</si>
  <si>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</si>
  <si>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</si>
  <si>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</si>
  <si>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</si>
  <si>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</si>
  <si>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</si>
  <si>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</si>
  <si>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</si>
  <si>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</si>
  <si>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</si>
  <si>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</si>
  <si>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</si>
  <si>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</si>
  <si>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</si>
  <si>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</si>
  <si>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</si>
  <si>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</si>
  <si>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</si>
  <si>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</si>
  <si>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</si>
  <si>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</si>
  <si>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</si>
  <si>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</si>
  <si>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</si>
  <si>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</si>
  <si>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</si>
  <si>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</si>
  <si>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</si>
  <si>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</si>
  <si>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</si>
  <si>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</si>
  <si>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</si>
  <si>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</si>
  <si>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</si>
  <si>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</si>
  <si>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</si>
  <si>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</si>
  <si>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</si>
  <si>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</si>
  <si>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</si>
  <si>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</si>
  <si>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</si>
  <si>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</si>
  <si>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</si>
  <si>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</si>
  <si>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</si>
  <si>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</si>
  <si>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</si>
  <si>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</si>
  <si>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</si>
  <si>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</si>
  <si>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</si>
  <si>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</si>
  <si>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</si>
  <si>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</si>
  <si>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</si>
  <si>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</si>
  <si>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</si>
  <si>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</si>
  <si>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</si>
  <si>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</si>
  <si>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</si>
  <si>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</si>
  <si>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</si>
  <si>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</si>
  <si>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</si>
  <si>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</si>
  <si>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</si>
  <si>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</si>
  <si>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</si>
  <si>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</si>
  <si>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</si>
  <si>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</si>
  <si>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</si>
  <si>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</si>
  <si>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</si>
  <si>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</si>
  <si>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</si>
  <si>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</si>
  <si>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</si>
  <si>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</si>
  <si>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</si>
  <si>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</si>
  <si>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</si>
  <si>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</si>
  <si>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</si>
  <si>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</si>
  <si>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</si>
  <si>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</si>
  <si>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</si>
  <si>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</si>
  <si>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</si>
  <si>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</si>
  <si>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</si>
  <si>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</si>
  <si>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</si>
  <si>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</si>
  <si>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</si>
  <si>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</si>
  <si>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</si>
  <si>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</si>
  <si>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</si>
  <si>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</si>
  <si>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</si>
  <si>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</si>
  <si>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</si>
  <si>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</si>
  <si>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</si>
  <si>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</si>
  <si>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</si>
  <si>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</si>
  <si>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</si>
  <si>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</si>
  <si>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</si>
  <si>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</si>
  <si>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</si>
  <si>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</si>
  <si>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</si>
  <si>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</si>
  <si>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</si>
  <si>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</si>
  <si>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</si>
  <si>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</si>
  <si>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</si>
  <si>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</si>
  <si>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</si>
  <si>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</si>
  <si>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</si>
  <si>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</si>
  <si>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</si>
  <si>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</si>
  <si>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</si>
  <si>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</si>
  <si>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</si>
  <si>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</si>
  <si>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</si>
  <si>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</si>
  <si>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</si>
  <si>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</si>
  <si>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</si>
  <si>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</si>
  <si>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</si>
  <si>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</si>
  <si>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</si>
  <si>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</si>
  <si>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</si>
  <si>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</si>
  <si>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</si>
  <si>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</si>
  <si>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</si>
  <si>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</si>
  <si>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</si>
  <si>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</si>
  <si>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</si>
  <si>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</si>
  <si>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29.12.2018</t>
  </si>
  <si>
    <t>Алексеевский муниципальный район</t>
  </si>
  <si>
    <t>18602000</t>
  </si>
  <si>
    <t>Алексеевское</t>
  </si>
  <si>
    <t>18602405</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</si>
  <si>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</si>
  <si>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</si>
  <si>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</si>
  <si>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</si>
  <si>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</si>
  <si>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</si>
  <si>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</si>
  <si>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</si>
  <si>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</si>
  <si>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</si>
  <si>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</si>
  <si>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</si>
  <si>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</si>
  <si>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</si>
  <si>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</si>
  <si>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</si>
  <si>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</si>
  <si>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</si>
  <si>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</si>
  <si>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</si>
  <si>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</si>
  <si>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</si>
  <si>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</si>
  <si>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</si>
  <si>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</si>
  <si>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</si>
  <si>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</si>
  <si>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</si>
  <si>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</si>
  <si>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</si>
  <si>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</si>
  <si>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</si>
  <si>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</si>
  <si>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</si>
  <si>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</si>
  <si>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</si>
  <si>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</si>
  <si>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</si>
  <si>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</si>
  <si>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</si>
  <si>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</si>
  <si>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</si>
  <si>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</si>
  <si>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</si>
  <si>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</si>
  <si>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</si>
  <si>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</si>
  <si>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</si>
  <si>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</si>
  <si>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</si>
  <si>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</si>
  <si>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</si>
  <si>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</si>
  <si>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</si>
  <si>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</si>
  <si>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</si>
  <si>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</si>
  <si>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</si>
  <si>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</si>
  <si>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</si>
  <si>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</si>
  <si>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</si>
  <si>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</si>
  <si>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</si>
  <si>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</si>
  <si>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</si>
  <si>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</si>
  <si>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</si>
  <si>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</si>
  <si>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</si>
  <si>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</si>
  <si>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</si>
  <si>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</si>
  <si>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</si>
  <si>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</si>
  <si>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</si>
  <si>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</si>
  <si>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</si>
  <si>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</si>
  <si>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</si>
  <si>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</si>
  <si>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</si>
  <si>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</si>
  <si>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</si>
  <si>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</si>
  <si>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</si>
  <si>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</si>
  <si>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</si>
  <si>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</si>
  <si>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</si>
  <si>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</si>
  <si>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</si>
  <si>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</si>
  <si>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</si>
  <si>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</si>
  <si>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</si>
  <si>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</si>
  <si>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</si>
  <si>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</si>
  <si>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</si>
  <si>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</si>
  <si>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</si>
  <si>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</si>
  <si>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</si>
  <si>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Краснинское</t>
  </si>
  <si>
    <t>18606414</t>
  </si>
  <si>
    <t>Лобойковское</t>
  </si>
  <si>
    <t>18606416</t>
  </si>
  <si>
    <t>Миусовское</t>
  </si>
  <si>
    <t>18606420</t>
  </si>
  <si>
    <t>Ореховское</t>
  </si>
  <si>
    <t>18606428</t>
  </si>
  <si>
    <t>Островское</t>
  </si>
  <si>
    <t>18606432</t>
  </si>
  <si>
    <t>Плотниковское</t>
  </si>
  <si>
    <t>18606436</t>
  </si>
  <si>
    <t>Профсоюзненское</t>
  </si>
  <si>
    <t>18606440</t>
  </si>
  <si>
    <t>Сергиевское</t>
  </si>
  <si>
    <t>18606444</t>
  </si>
  <si>
    <t>р. п. Даниловка</t>
  </si>
  <si>
    <t>18606151</t>
  </si>
  <si>
    <t>Дубовский муниципальный район</t>
  </si>
  <si>
    <t>18608000</t>
  </si>
  <si>
    <t>Горнобалыклейское</t>
  </si>
  <si>
    <t>18608404</t>
  </si>
  <si>
    <t>Горноводяновское</t>
  </si>
  <si>
    <t>18608408</t>
  </si>
  <si>
    <t>Горнопролейское</t>
  </si>
  <si>
    <t>18608412</t>
  </si>
  <si>
    <t>Давыдовское</t>
  </si>
  <si>
    <t>18608416</t>
  </si>
  <si>
    <t>Лозновское</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</si>
  <si>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</si>
  <si>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</si>
  <si>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</si>
  <si>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</si>
  <si>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</si>
  <si>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</si>
  <si>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</si>
  <si>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</si>
  <si>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</si>
  <si>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</si>
  <si>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</si>
  <si>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</si>
  <si>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</si>
  <si>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</si>
  <si>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</si>
  <si>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</si>
  <si>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</si>
  <si>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</si>
  <si>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</si>
  <si>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18610000</t>
  </si>
  <si>
    <t>Алявское</t>
  </si>
  <si>
    <t>18610402</t>
  </si>
  <si>
    <t>18610404</t>
  </si>
  <si>
    <t>Большевистское</t>
  </si>
  <si>
    <t>18610408</t>
  </si>
  <si>
    <t>Большеморецкое</t>
  </si>
  <si>
    <t>18610412</t>
  </si>
  <si>
    <t>Вязовское</t>
  </si>
  <si>
    <t>18610416</t>
  </si>
  <si>
    <t>Дубовское</t>
  </si>
  <si>
    <t>18610420</t>
  </si>
  <si>
    <t>Еланское</t>
  </si>
  <si>
    <t>18610151</t>
  </si>
  <si>
    <t>Журавское</t>
  </si>
  <si>
    <t>18610424</t>
  </si>
  <si>
    <t>Ивановское</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</si>
  <si>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</si>
  <si>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</si>
  <si>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</si>
  <si>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</si>
  <si>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</si>
  <si>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</si>
  <si>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</si>
  <si>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</si>
  <si>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</si>
  <si>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</si>
  <si>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</si>
  <si>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</si>
  <si>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</si>
  <si>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</si>
  <si>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</si>
  <si>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</si>
  <si>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</si>
  <si>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</si>
  <si>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18612000</t>
  </si>
  <si>
    <t>18612404</t>
  </si>
  <si>
    <t>Алешниковское</t>
  </si>
  <si>
    <t>18612408</t>
  </si>
  <si>
    <t>Бородачевское</t>
  </si>
  <si>
    <t>18612410</t>
  </si>
  <si>
    <t>Верхнедобринское</t>
  </si>
  <si>
    <t>18612412</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</si>
  <si>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</si>
  <si>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</si>
  <si>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</si>
  <si>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</si>
  <si>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</si>
  <si>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</si>
  <si>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</si>
  <si>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</si>
  <si>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</si>
  <si>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</si>
  <si>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</si>
  <si>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</si>
  <si>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</si>
  <si>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</si>
  <si>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</si>
  <si>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</si>
  <si>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Новинское</t>
  </si>
  <si>
    <t>18612429</t>
  </si>
  <si>
    <t>Тарапатинское</t>
  </si>
  <si>
    <t>18612424</t>
  </si>
  <si>
    <t>Тетеревятское</t>
  </si>
  <si>
    <t>18612432</t>
  </si>
  <si>
    <t>Иловлинский муниципальный район</t>
  </si>
  <si>
    <t>18614000</t>
  </si>
  <si>
    <t>Авиловское</t>
  </si>
  <si>
    <t>18614404</t>
  </si>
  <si>
    <t>18614408</t>
  </si>
  <si>
    <t>Большеивановское</t>
  </si>
  <si>
    <t>18614412</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</si>
  <si>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</si>
  <si>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</si>
  <si>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</si>
  <si>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</si>
  <si>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</si>
  <si>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</si>
  <si>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</si>
  <si>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</si>
  <si>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</si>
  <si>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</si>
  <si>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</si>
  <si>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</si>
  <si>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</si>
  <si>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</si>
  <si>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</si>
  <si>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</si>
  <si>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</si>
  <si>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</si>
  <si>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</si>
  <si>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</si>
  <si>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</si>
  <si>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</si>
  <si>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</si>
  <si>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18616000</t>
  </si>
  <si>
    <t>Береславское</t>
  </si>
  <si>
    <t>18616444</t>
  </si>
  <si>
    <t>Бузиновское</t>
  </si>
  <si>
    <t>18616404</t>
  </si>
  <si>
    <t>Голубинское</t>
  </si>
  <si>
    <t>18616412</t>
  </si>
  <si>
    <t>Зарянское</t>
  </si>
  <si>
    <t>18616414</t>
  </si>
  <si>
    <t>Ильевское</t>
  </si>
  <si>
    <t>18616416</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</si>
  <si>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</si>
  <si>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</si>
  <si>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</si>
  <si>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</si>
  <si>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</si>
  <si>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</si>
  <si>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</si>
  <si>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</si>
  <si>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</si>
  <si>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</si>
  <si>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</si>
  <si>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</si>
  <si>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</si>
  <si>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</si>
  <si>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</si>
  <si>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18618000</t>
  </si>
  <si>
    <t>Антиповское</t>
  </si>
  <si>
    <t>18618404</t>
  </si>
  <si>
    <t>Белогорское</t>
  </si>
  <si>
    <t>18618406</t>
  </si>
  <si>
    <t>18618408</t>
  </si>
  <si>
    <t>Воднобуерачное</t>
  </si>
  <si>
    <t>18618412</t>
  </si>
  <si>
    <t>Гуселское</t>
  </si>
  <si>
    <t>18618414</t>
  </si>
  <si>
    <t>Костаревское</t>
  </si>
  <si>
    <t>18618418</t>
  </si>
  <si>
    <t>Лебяженское</t>
  </si>
  <si>
    <t>18618420</t>
  </si>
  <si>
    <t>Мичуринское</t>
  </si>
  <si>
    <t>18618422</t>
  </si>
  <si>
    <t>18618424</t>
  </si>
  <si>
    <t>Петров Вал</t>
  </si>
  <si>
    <t>18618103</t>
  </si>
  <si>
    <t>Петрунинское</t>
  </si>
  <si>
    <t>18618428</t>
  </si>
  <si>
    <t>Саломатинское</t>
  </si>
  <si>
    <t>18618430</t>
  </si>
  <si>
    <t>Семеновское</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</si>
  <si>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</si>
  <si>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</si>
  <si>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</si>
  <si>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</si>
  <si>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</si>
  <si>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</si>
  <si>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</si>
  <si>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</si>
  <si>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</si>
  <si>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</si>
  <si>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</si>
  <si>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</si>
  <si>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18620000</t>
  </si>
  <si>
    <t>18620404</t>
  </si>
  <si>
    <t>Гришинское</t>
  </si>
  <si>
    <t>18620408</t>
  </si>
  <si>
    <t>Дубровское</t>
  </si>
  <si>
    <t>18620436</t>
  </si>
  <si>
    <t>Ежовское</t>
  </si>
  <si>
    <t>18620416</t>
  </si>
  <si>
    <t>Завязенское</t>
  </si>
  <si>
    <t>18620412</t>
  </si>
  <si>
    <t>18620420</t>
  </si>
  <si>
    <t>Калиновское</t>
  </si>
  <si>
    <t>18620424</t>
  </si>
  <si>
    <t>Мачешанское</t>
  </si>
  <si>
    <t>18620428</t>
  </si>
  <si>
    <t>Озеркинское</t>
  </si>
  <si>
    <t>18620434</t>
  </si>
  <si>
    <t>Преображенское</t>
  </si>
  <si>
    <t>18620435</t>
  </si>
  <si>
    <t>Чернореченское</t>
  </si>
  <si>
    <t>18620440</t>
  </si>
  <si>
    <t>Клетский муниципальный район</t>
  </si>
  <si>
    <t>18622000</t>
  </si>
  <si>
    <t>Верхнебузиновское</t>
  </si>
  <si>
    <t>18622404</t>
  </si>
  <si>
    <t>Верхнереченское</t>
  </si>
  <si>
    <t>18622408</t>
  </si>
  <si>
    <t>Захаровское</t>
  </si>
  <si>
    <t>18622412</t>
  </si>
  <si>
    <t>Калмыковское</t>
  </si>
  <si>
    <t>18622416</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</si>
  <si>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</si>
  <si>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</si>
  <si>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</si>
  <si>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</si>
  <si>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</si>
  <si>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</si>
  <si>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</si>
  <si>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</si>
  <si>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</si>
  <si>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</si>
  <si>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</si>
  <si>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</si>
  <si>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</si>
  <si>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18624000</t>
  </si>
  <si>
    <t>Верхнекурмоярское</t>
  </si>
  <si>
    <t>18624404</t>
  </si>
  <si>
    <t>Выпасновское</t>
  </si>
  <si>
    <t>18624412</t>
  </si>
  <si>
    <t>Генераловское</t>
  </si>
  <si>
    <t>18624416</t>
  </si>
  <si>
    <t>18624420</t>
  </si>
  <si>
    <t>Котельниковское г/п</t>
  </si>
  <si>
    <t>18624101</t>
  </si>
  <si>
    <t>Котельниковское с/п</t>
  </si>
  <si>
    <t>18624424</t>
  </si>
  <si>
    <t>18624428</t>
  </si>
  <si>
    <t>Майоровское</t>
  </si>
  <si>
    <t>18624432</t>
  </si>
  <si>
    <t>Нагавское</t>
  </si>
  <si>
    <t>18624436</t>
  </si>
  <si>
    <t>Наголенское</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</si>
  <si>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</si>
  <si>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</si>
  <si>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</si>
  <si>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</si>
  <si>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</si>
  <si>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</si>
  <si>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</si>
  <si>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</si>
  <si>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</si>
  <si>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</si>
  <si>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</si>
  <si>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</si>
  <si>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</si>
  <si>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</si>
  <si>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18626000</t>
  </si>
  <si>
    <t>Бурлукское</t>
  </si>
  <si>
    <t>18626404</t>
  </si>
  <si>
    <t>Коростинское</t>
  </si>
  <si>
    <t>18626408</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</si>
  <si>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</si>
  <si>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</si>
  <si>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</si>
  <si>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</si>
  <si>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</si>
  <si>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</si>
  <si>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</si>
  <si>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</si>
  <si>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</si>
  <si>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</si>
  <si>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</si>
  <si>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</si>
  <si>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</si>
  <si>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</si>
  <si>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</si>
  <si>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18646000</t>
  </si>
  <si>
    <t>18646404</t>
  </si>
  <si>
    <t>Букановское</t>
  </si>
  <si>
    <t>18646408</t>
  </si>
  <si>
    <t>Глазуновское</t>
  </si>
  <si>
    <t>18646412</t>
  </si>
  <si>
    <t>Краснянское</t>
  </si>
  <si>
    <t>18646420</t>
  </si>
  <si>
    <t>Кумылженское</t>
  </si>
  <si>
    <t>18646423</t>
  </si>
  <si>
    <t>Поповское</t>
  </si>
  <si>
    <t>18646440</t>
  </si>
  <si>
    <t>Слащевское</t>
  </si>
  <si>
    <t>18646454</t>
  </si>
  <si>
    <t>Суляевское</t>
  </si>
  <si>
    <t>18646456</t>
  </si>
  <si>
    <t>Шакинское</t>
  </si>
  <si>
    <t>18646468</t>
  </si>
  <si>
    <t>Ленинский муниципальный район</t>
  </si>
  <si>
    <t>18630000</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</si>
  <si>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</si>
  <si>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</si>
  <si>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</si>
  <si>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</si>
  <si>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</si>
  <si>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</si>
  <si>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</si>
  <si>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</si>
  <si>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</si>
  <si>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</si>
  <si>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</si>
  <si>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</si>
  <si>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Маляевское</t>
  </si>
  <si>
    <t>18630424</t>
  </si>
  <si>
    <t>Маякское</t>
  </si>
  <si>
    <t>18630426</t>
  </si>
  <si>
    <t>Покровское</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</si>
  <si>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</si>
  <si>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</si>
  <si>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</si>
  <si>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</si>
  <si>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</si>
  <si>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</si>
  <si>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</si>
  <si>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</si>
  <si>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</si>
  <si>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</si>
  <si>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18634000</t>
  </si>
  <si>
    <t>18634404</t>
  </si>
  <si>
    <t>Динамовское</t>
  </si>
  <si>
    <t>18634408</t>
  </si>
  <si>
    <t>Захоперское</t>
  </si>
  <si>
    <t>18634412</t>
  </si>
  <si>
    <t>Краснопольское</t>
  </si>
  <si>
    <t>18634416</t>
  </si>
  <si>
    <t>Кругловское</t>
  </si>
  <si>
    <t>18634420</t>
  </si>
  <si>
    <t>Луковское</t>
  </si>
  <si>
    <t>18634424</t>
  </si>
  <si>
    <t>Нехаевское</t>
  </si>
  <si>
    <t>18634426</t>
  </si>
  <si>
    <t>Нижнедолгогвское</t>
  </si>
  <si>
    <t>18634428</t>
  </si>
  <si>
    <t>Родничковское</t>
  </si>
  <si>
    <t>18634432</t>
  </si>
  <si>
    <t>Солонское</t>
  </si>
  <si>
    <t>18634440</t>
  </si>
  <si>
    <t>Тишанское</t>
  </si>
  <si>
    <t>18634444</t>
  </si>
  <si>
    <t>Упорниковское</t>
  </si>
  <si>
    <t>18634448</t>
  </si>
  <si>
    <t>Успенское</t>
  </si>
  <si>
    <t>18634452</t>
  </si>
  <si>
    <t>Николаевский муниципальный район</t>
  </si>
  <si>
    <t>18636000</t>
  </si>
  <si>
    <t>Барановское</t>
  </si>
  <si>
    <t>18636404</t>
  </si>
  <si>
    <t>Бережновское</t>
  </si>
  <si>
    <t>18636408</t>
  </si>
  <si>
    <t>18636412</t>
  </si>
  <si>
    <t>Левчуновское</t>
  </si>
  <si>
    <t>18636416</t>
  </si>
  <si>
    <t>Ленинское</t>
  </si>
  <si>
    <t>18636420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</si>
  <si>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</si>
  <si>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</si>
  <si>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</si>
  <si>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</si>
  <si>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</si>
  <si>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</si>
  <si>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</si>
  <si>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</si>
  <si>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</si>
  <si>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</si>
  <si>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</si>
  <si>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</si>
  <si>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</si>
  <si>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</si>
  <si>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18638000</t>
  </si>
  <si>
    <t>Амовское</t>
  </si>
  <si>
    <t>18638404</t>
  </si>
  <si>
    <t>18638408</t>
  </si>
  <si>
    <t>Бочаровское</t>
  </si>
  <si>
    <t>18638412</t>
  </si>
  <si>
    <t>Галушкинское</t>
  </si>
  <si>
    <t>18638416</t>
  </si>
  <si>
    <t>Деминское</t>
  </si>
  <si>
    <t>18638420</t>
  </si>
  <si>
    <t>Краснокоротковское</t>
  </si>
  <si>
    <t>18638422</t>
  </si>
  <si>
    <t>Новокиевское</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</si>
  <si>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</si>
  <si>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</si>
  <si>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</si>
  <si>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</si>
  <si>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</si>
  <si>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</si>
  <si>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</si>
  <si>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</si>
  <si>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</si>
  <si>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</si>
  <si>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</si>
  <si>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</si>
  <si>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</si>
  <si>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</si>
  <si>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</si>
  <si>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18640000</t>
  </si>
  <si>
    <t>Алексиковское</t>
  </si>
  <si>
    <t>18640404</t>
  </si>
  <si>
    <t>Верхнекардаильское</t>
  </si>
  <si>
    <t>18640408</t>
  </si>
  <si>
    <t>Двойновское</t>
  </si>
  <si>
    <t>18640412</t>
  </si>
  <si>
    <t>Дуплятское</t>
  </si>
  <si>
    <t>18640416</t>
  </si>
  <si>
    <t>Комсомольское</t>
  </si>
  <si>
    <t>18640420</t>
  </si>
  <si>
    <t>Красноармейское</t>
  </si>
  <si>
    <t>18640424</t>
  </si>
  <si>
    <t>Куликовское</t>
  </si>
  <si>
    <t>18640428</t>
  </si>
  <si>
    <t>Мирное</t>
  </si>
  <si>
    <t>18640432</t>
  </si>
  <si>
    <t>Новониколаевское</t>
  </si>
  <si>
    <t>18640151</t>
  </si>
  <si>
    <t>Серпо-Молотское</t>
  </si>
  <si>
    <t>18640436</t>
  </si>
  <si>
    <t>Хоперское</t>
  </si>
  <si>
    <t>18640440</t>
  </si>
  <si>
    <t>Октябрьский муниципальный район</t>
  </si>
  <si>
    <t>18642000</t>
  </si>
  <si>
    <t>Абганеровское</t>
  </si>
  <si>
    <t>18642404</t>
  </si>
  <si>
    <t>Аксайское</t>
  </si>
  <si>
    <t>18642408</t>
  </si>
  <si>
    <t>Антоновское</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</si>
  <si>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</si>
  <si>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</si>
  <si>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</si>
  <si>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</si>
  <si>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</si>
  <si>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</si>
  <si>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</si>
  <si>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</si>
  <si>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</si>
  <si>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</si>
  <si>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</si>
  <si>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</si>
  <si>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</si>
  <si>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</si>
  <si>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</si>
  <si>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</si>
  <si>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</si>
  <si>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</si>
  <si>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</si>
  <si>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</si>
  <si>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</si>
  <si>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</si>
  <si>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</si>
  <si>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</si>
  <si>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</si>
  <si>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</si>
  <si>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18643000</t>
  </si>
  <si>
    <t>Гуровское</t>
  </si>
  <si>
    <t>18643404</t>
  </si>
  <si>
    <t>Гусевское</t>
  </si>
  <si>
    <t>18643408</t>
  </si>
  <si>
    <t>Зензеватское</t>
  </si>
  <si>
    <t>18643412</t>
  </si>
  <si>
    <t>Каменнобродское</t>
  </si>
  <si>
    <t>18643416</t>
  </si>
  <si>
    <t>Киреевское</t>
  </si>
  <si>
    <t>18643420</t>
  </si>
  <si>
    <t>Липовское</t>
  </si>
  <si>
    <t>18643424</t>
  </si>
  <si>
    <t>Нежинское</t>
  </si>
  <si>
    <t>18643428</t>
  </si>
  <si>
    <t>Октябрьское</t>
  </si>
  <si>
    <t>18643432</t>
  </si>
  <si>
    <t>Ольховское</t>
  </si>
  <si>
    <t>18643434</t>
  </si>
  <si>
    <t>Романовское</t>
  </si>
  <si>
    <t>18643440</t>
  </si>
  <si>
    <t>Рыбинское</t>
  </si>
  <si>
    <t>18643442</t>
  </si>
  <si>
    <t>Солодчинское</t>
  </si>
  <si>
    <t>18643444</t>
  </si>
  <si>
    <t>Ягодновское</t>
  </si>
  <si>
    <t>18643448</t>
  </si>
  <si>
    <t>Палласовский муниципальный район</t>
  </si>
  <si>
    <t>18645000</t>
  </si>
  <si>
    <t>Венгеловское</t>
  </si>
  <si>
    <t>18645424</t>
  </si>
  <si>
    <t>Гончаровское</t>
  </si>
  <si>
    <t>18645404</t>
  </si>
  <si>
    <t>Заволжское</t>
  </si>
  <si>
    <t>18645408</t>
  </si>
  <si>
    <t>Кайсацкое</t>
  </si>
  <si>
    <t>18645412</t>
  </si>
  <si>
    <t>Калашниковское</t>
  </si>
  <si>
    <t>18645416</t>
  </si>
  <si>
    <t>18645420</t>
  </si>
  <si>
    <t>18645428</t>
  </si>
  <si>
    <t>Лиманное</t>
  </si>
  <si>
    <t>18645429</t>
  </si>
  <si>
    <t>Приозерное</t>
  </si>
  <si>
    <t>18645430</t>
  </si>
  <si>
    <t>Революционное</t>
  </si>
  <si>
    <t>18645432</t>
  </si>
  <si>
    <t>Ромашковское</t>
  </si>
  <si>
    <t>18645436</t>
  </si>
  <si>
    <t>Савинское</t>
  </si>
  <si>
    <t>18645440</t>
  </si>
  <si>
    <t>18645444</t>
  </si>
  <si>
    <t>Эльтонское</t>
  </si>
  <si>
    <t>18645485</t>
  </si>
  <si>
    <t>г. Палласовка</t>
  </si>
  <si>
    <t>18645101</t>
  </si>
  <si>
    <t>Руднянский муниципальный район</t>
  </si>
  <si>
    <t>18647000</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</si>
  <si>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</si>
  <si>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</si>
  <si>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</si>
  <si>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</si>
  <si>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</si>
  <si>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</si>
  <si>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</si>
  <si>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</si>
  <si>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</si>
  <si>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</si>
  <si>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</si>
  <si>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</si>
  <si>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</si>
  <si>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</si>
  <si>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</si>
  <si>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Руднянское</t>
  </si>
  <si>
    <t>18647151</t>
  </si>
  <si>
    <t>Сосновское</t>
  </si>
  <si>
    <t>18647440</t>
  </si>
  <si>
    <t>Светлоярский муниципальный район</t>
  </si>
  <si>
    <t>18649000</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</si>
  <si>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</si>
  <si>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</si>
  <si>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</si>
  <si>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</si>
  <si>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</si>
  <si>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</si>
  <si>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</si>
  <si>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</si>
  <si>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</si>
  <si>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</si>
  <si>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</si>
  <si>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</si>
  <si>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</si>
  <si>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</si>
  <si>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Светлоярское</t>
  </si>
  <si>
    <t>18649151</t>
  </si>
  <si>
    <t>Цацинское</t>
  </si>
  <si>
    <t>18649436</t>
  </si>
  <si>
    <t>Червленовское</t>
  </si>
  <si>
    <t>18649440</t>
  </si>
  <si>
    <t>Серафимовичский муниципальный район</t>
  </si>
  <si>
    <t>18650000</t>
  </si>
  <si>
    <t>Бобровское</t>
  </si>
  <si>
    <t>18650404</t>
  </si>
  <si>
    <t>Большовское</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</si>
  <si>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</si>
  <si>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</si>
  <si>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</si>
  <si>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</si>
  <si>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</si>
  <si>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</si>
  <si>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</si>
  <si>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</si>
  <si>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</si>
  <si>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</si>
  <si>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</si>
  <si>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</si>
  <si>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</si>
  <si>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</si>
  <si>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</si>
  <si>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</si>
  <si>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</si>
  <si>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</si>
  <si>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</si>
  <si>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</si>
  <si>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</si>
  <si>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</si>
  <si>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</si>
  <si>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</si>
  <si>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</si>
  <si>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</si>
  <si>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</si>
  <si>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</si>
  <si>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18651000</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</si>
  <si>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</si>
  <si>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</si>
  <si>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</si>
  <si>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</si>
  <si>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</si>
  <si>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</si>
  <si>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</si>
  <si>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</si>
  <si>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</si>
  <si>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</si>
  <si>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</si>
  <si>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</si>
  <si>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</si>
  <si>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</si>
  <si>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</si>
  <si>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</si>
  <si>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</si>
  <si>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</si>
  <si>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</si>
  <si>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</si>
  <si>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</si>
  <si>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</si>
  <si>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18652000</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</si>
  <si>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</si>
  <si>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</si>
  <si>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</si>
  <si>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</si>
  <si>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</si>
  <si>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</si>
  <si>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</si>
  <si>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</si>
  <si>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</si>
  <si>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</si>
  <si>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</si>
  <si>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</si>
  <si>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</si>
  <si>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</si>
  <si>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</si>
  <si>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</si>
  <si>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</si>
  <si>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</si>
  <si>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</si>
  <si>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</si>
  <si>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</si>
  <si>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</si>
  <si>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</si>
  <si>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</si>
  <si>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</si>
  <si>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</si>
  <si>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</si>
  <si>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Старополтавское</t>
  </si>
  <si>
    <t>18652453</t>
  </si>
  <si>
    <t>Торгунское</t>
  </si>
  <si>
    <t>18652460</t>
  </si>
  <si>
    <t>Харьковское</t>
  </si>
  <si>
    <t>18652464</t>
  </si>
  <si>
    <t>Черебаевское</t>
  </si>
  <si>
    <t>18652468</t>
  </si>
  <si>
    <t>Суровикинский муниципальный район</t>
  </si>
  <si>
    <t>18653000</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</si>
  <si>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</si>
  <si>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</si>
  <si>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</si>
  <si>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</si>
  <si>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</si>
  <si>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</si>
  <si>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</si>
  <si>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</si>
  <si>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</si>
  <si>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</si>
  <si>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</si>
  <si>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</si>
  <si>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</si>
  <si>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</si>
  <si>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</si>
  <si>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</si>
  <si>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</si>
  <si>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Сысоевское</t>
  </si>
  <si>
    <t>18653424</t>
  </si>
  <si>
    <t>г. Суровикино</t>
  </si>
  <si>
    <t>18653101</t>
  </si>
  <si>
    <t>Урюпинский муниципальный район</t>
  </si>
  <si>
    <t>18654000</t>
  </si>
  <si>
    <t>Акчернское</t>
  </si>
  <si>
    <t>18654404</t>
  </si>
  <si>
    <t>Беспаловское</t>
  </si>
  <si>
    <t>18654408</t>
  </si>
  <si>
    <t>Бесплемяновское</t>
  </si>
  <si>
    <t>18654412</t>
  </si>
  <si>
    <t>Большинское</t>
  </si>
  <si>
    <t>18654416</t>
  </si>
  <si>
    <t>Бубновское</t>
  </si>
  <si>
    <t>18654420</t>
  </si>
  <si>
    <t>Верхнебезымяновское</t>
  </si>
  <si>
    <t>18654424</t>
  </si>
  <si>
    <t>Верхнесоинское</t>
  </si>
  <si>
    <t>18654428</t>
  </si>
  <si>
    <t>Вихлянцевское</t>
  </si>
  <si>
    <t>18654432</t>
  </si>
  <si>
    <t>Вишняковское</t>
  </si>
  <si>
    <t>18654436</t>
  </si>
  <si>
    <t>18654440</t>
  </si>
  <si>
    <t>18654444</t>
  </si>
  <si>
    <t>Дьяконовское</t>
  </si>
  <si>
    <t>18654446</t>
  </si>
  <si>
    <t>Забурдяевское</t>
  </si>
  <si>
    <t>18654448</t>
  </si>
  <si>
    <t>Искринское</t>
  </si>
  <si>
    <t>18654452</t>
  </si>
  <si>
    <t>Котовское</t>
  </si>
  <si>
    <t>18654456</t>
  </si>
  <si>
    <t>18654460</t>
  </si>
  <si>
    <t>Креповское</t>
  </si>
  <si>
    <t>18654462</t>
  </si>
  <si>
    <t>Лощиновское</t>
  </si>
  <si>
    <t>18654464</t>
  </si>
  <si>
    <t>Михайловское</t>
  </si>
  <si>
    <t>18654468</t>
  </si>
  <si>
    <t>Окладненское</t>
  </si>
  <si>
    <t>18654472</t>
  </si>
  <si>
    <t>Ольшанское</t>
  </si>
  <si>
    <t>18654476</t>
  </si>
  <si>
    <t>Петровское</t>
  </si>
  <si>
    <t>18654480</t>
  </si>
  <si>
    <t>Россошинское</t>
  </si>
  <si>
    <t>18654484</t>
  </si>
  <si>
    <t>Салтынское</t>
  </si>
  <si>
    <t>18654488</t>
  </si>
  <si>
    <t>Хоперопионерское</t>
  </si>
  <si>
    <t>18654492</t>
  </si>
  <si>
    <t>Фроловский муниципальный район</t>
  </si>
  <si>
    <t>18656000</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</si>
  <si>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</si>
  <si>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</si>
  <si>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</si>
  <si>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</si>
  <si>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</si>
  <si>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</si>
  <si>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</si>
  <si>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</si>
  <si>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</si>
  <si>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</si>
  <si>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</si>
  <si>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</si>
  <si>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</si>
  <si>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</si>
  <si>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</si>
  <si>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</si>
  <si>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</si>
  <si>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</si>
  <si>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</si>
  <si>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Шуруповское</t>
  </si>
  <si>
    <t>18656448</t>
  </si>
  <si>
    <t>Чернышковский муниципальный район</t>
  </si>
  <si>
    <t>18658000</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</si>
  <si>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</si>
  <si>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</si>
  <si>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</si>
  <si>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</si>
  <si>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</si>
  <si>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</si>
  <si>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</si>
  <si>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</si>
  <si>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</si>
  <si>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</si>
  <si>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</si>
  <si>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</si>
  <si>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</si>
  <si>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</si>
  <si>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</si>
  <si>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</si>
  <si>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</si>
  <si>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</si>
  <si>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</si>
  <si>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</si>
  <si>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</si>
  <si>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</si>
  <si>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</si>
  <si>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</si>
  <si>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</si>
  <si>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</si>
  <si>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</si>
  <si>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</si>
  <si>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</si>
  <si>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</si>
  <si>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</si>
  <si>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</si>
  <si>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</si>
  <si>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</si>
  <si>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</si>
  <si>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</si>
  <si>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</si>
  <si>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</si>
  <si>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</si>
  <si>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</si>
  <si>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</si>
  <si>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</si>
  <si>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</si>
  <si>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</si>
  <si>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</si>
  <si>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</si>
  <si>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</si>
  <si>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</si>
  <si>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</si>
  <si>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</si>
  <si>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01.01.2023</t>
  </si>
  <si>
    <t>REGION_ID</t>
  </si>
  <si>
    <t>REGION_NAME</t>
  </si>
  <si>
    <t>RST_ORG_ID</t>
  </si>
  <si>
    <t>ORG_NAME</t>
  </si>
  <si>
    <t>INN_NAME</t>
  </si>
  <si>
    <t>KPP_NAME</t>
  </si>
  <si>
    <t>ORG_START_DATE</t>
  </si>
  <si>
    <t>ORG_END_DATE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</si>
  <si>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</si>
  <si>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</si>
  <si>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</si>
  <si>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</si>
  <si>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</si>
  <si>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</si>
  <si>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</si>
  <si>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</si>
  <si>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</si>
  <si>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</si>
  <si>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</si>
  <si>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</si>
  <si>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</si>
  <si>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</si>
  <si>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</si>
  <si>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</si>
  <si>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</si>
  <si>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</si>
  <si>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</si>
  <si>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</si>
  <si>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</si>
  <si>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</si>
  <si>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</si>
  <si>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</si>
  <si>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</si>
  <si>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</si>
  <si>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</si>
  <si>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</si>
  <si>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345250001</t>
  </si>
  <si>
    <t>05-10-1992 00:00:00</t>
  </si>
  <si>
    <t>26634941</t>
  </si>
  <si>
    <t>АО "Михайловская ТЭЦ"</t>
  </si>
  <si>
    <t>3437014137</t>
  </si>
  <si>
    <t>343701001</t>
  </si>
  <si>
    <t>01-12-2010 00:00:00</t>
  </si>
  <si>
    <t>27969898</t>
  </si>
  <si>
    <t>АО "РЖДстрой" (филиал "Строительно-монтажный трест № 8")</t>
  </si>
  <si>
    <t>7708587205</t>
  </si>
  <si>
    <t>770801001</t>
  </si>
  <si>
    <t>26823716</t>
  </si>
  <si>
    <t>АО "РИТЭК" ТПП "Волгограднефтегаз" ГПС " Лукойл" (розничная генерация, блокстанция)</t>
  </si>
  <si>
    <t>7736036626</t>
  </si>
  <si>
    <t>631501001</t>
  </si>
  <si>
    <t>17-08-1995 00:00:00</t>
  </si>
  <si>
    <t>28858873</t>
  </si>
  <si>
    <t>АО "ФНПЦ "Титан-Баррикады"</t>
  </si>
  <si>
    <t>3442110950</t>
  </si>
  <si>
    <t>01-10-2010 00:00:00</t>
  </si>
  <si>
    <t>28871730</t>
  </si>
  <si>
    <t>АО ВМК "Красный Октябрь"</t>
  </si>
  <si>
    <t>3442123614</t>
  </si>
  <si>
    <t>26409381</t>
  </si>
  <si>
    <t>3443009576</t>
  </si>
  <si>
    <t>344443001</t>
  </si>
  <si>
    <t>24-04-2002 00:00:00</t>
  </si>
  <si>
    <t>26407857</t>
  </si>
  <si>
    <t>ВОАО "Химпром"</t>
  </si>
  <si>
    <t>3447006030</t>
  </si>
  <si>
    <t>04-12-2002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</si>
  <si>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</si>
  <si>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</si>
  <si>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</si>
  <si>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</si>
  <si>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</si>
  <si>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</si>
  <si>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</si>
  <si>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</si>
  <si>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</si>
  <si>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</si>
  <si>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</si>
  <si>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</si>
  <si>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</si>
  <si>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</si>
  <si>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</si>
  <si>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ГУЗ "Волгоградский областной клинический кардиологический центр"</t>
  </si>
  <si>
    <t>3443901338</t>
  </si>
  <si>
    <t>344601001</t>
  </si>
  <si>
    <t>26409561</t>
  </si>
  <si>
    <t>ГУП "Волгоградское областное сельскохозяйственное предприятие "Заря"</t>
  </si>
  <si>
    <t>3448025003</t>
  </si>
  <si>
    <t>344801001</t>
  </si>
  <si>
    <t>18-01-2001 00:00:00</t>
  </si>
  <si>
    <t>26322205</t>
  </si>
  <si>
    <t>ЗАО "Производственное объединение Завод силикатного кирпича"</t>
  </si>
  <si>
    <t>3443046698</t>
  </si>
  <si>
    <t>344301001</t>
  </si>
  <si>
    <t>05-09-2002 00:00:00</t>
  </si>
  <si>
    <t>26409357</t>
  </si>
  <si>
    <t>ИП Казак С.В.</t>
  </si>
  <si>
    <t>344402975992</t>
  </si>
  <si>
    <t>отсутствует</t>
  </si>
  <si>
    <t>31190995</t>
  </si>
  <si>
    <t>ЛПЧУП "Санаторий Качалинский"</t>
  </si>
  <si>
    <t>3408001775</t>
  </si>
  <si>
    <t>345501001</t>
  </si>
  <si>
    <t>06-08-2014 00:00:00</t>
  </si>
  <si>
    <t>27677602</t>
  </si>
  <si>
    <t>МБУ "Басакинское"</t>
  </si>
  <si>
    <t>3433008277</t>
  </si>
  <si>
    <t>343301001</t>
  </si>
  <si>
    <t>19-08-2011 00:00:00</t>
  </si>
  <si>
    <t>30434183</t>
  </si>
  <si>
    <t>МБУ Чернышковского муниципального района "Коммунальное хозяйство"</t>
  </si>
  <si>
    <t>3458001724</t>
  </si>
  <si>
    <t>345801001</t>
  </si>
  <si>
    <t>30-12-2015 00:00:00</t>
  </si>
  <si>
    <t>26322222</t>
  </si>
  <si>
    <t>МКП "Волжские межрайонные электросети"</t>
  </si>
  <si>
    <t>3435901574</t>
  </si>
  <si>
    <t>09-07-2001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</si>
  <si>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</si>
  <si>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</si>
  <si>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</si>
  <si>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</si>
  <si>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</si>
  <si>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</si>
  <si>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</si>
  <si>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</si>
  <si>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</si>
  <si>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</si>
  <si>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</si>
  <si>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</si>
  <si>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</si>
  <si>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</si>
  <si>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</si>
  <si>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</si>
  <si>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</si>
  <si>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</si>
  <si>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26561068</t>
  </si>
  <si>
    <t>МП "Жилищно-коммунальные услуги"</t>
  </si>
  <si>
    <t>3403027145</t>
  </si>
  <si>
    <t>23-03-2010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</si>
  <si>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</si>
  <si>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</si>
  <si>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</si>
  <si>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</si>
  <si>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</si>
  <si>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</si>
  <si>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</si>
  <si>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</si>
  <si>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</si>
  <si>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26371886</t>
  </si>
  <si>
    <t>МП "Котлубанское"</t>
  </si>
  <si>
    <t>3403022556</t>
  </si>
  <si>
    <t>21-03-2007 00:00:00</t>
  </si>
  <si>
    <t>26409393</t>
  </si>
  <si>
    <t>МП "Тепловые сети и котельные г. Дубовки"</t>
  </si>
  <si>
    <t>3405010764</t>
  </si>
  <si>
    <t>340501001</t>
  </si>
  <si>
    <t>31-05-2004 00:00:00</t>
  </si>
  <si>
    <t>26371903</t>
  </si>
  <si>
    <t>МУП  "Еланское КХ"</t>
  </si>
  <si>
    <t>3406000230</t>
  </si>
  <si>
    <t>340601001</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</si>
  <si>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</si>
  <si>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</si>
  <si>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</si>
  <si>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</si>
  <si>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</si>
  <si>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</si>
  <si>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</si>
  <si>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</si>
  <si>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</si>
  <si>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</si>
  <si>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</si>
  <si>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</si>
  <si>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</si>
  <si>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</si>
  <si>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344401001</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</si>
  <si>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</si>
  <si>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</si>
  <si>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</si>
  <si>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</si>
  <si>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</si>
  <si>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</si>
  <si>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</si>
  <si>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</si>
  <si>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</si>
  <si>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</si>
  <si>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</si>
  <si>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</si>
  <si>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340401001</t>
  </si>
  <si>
    <t>06-04-2006 00:00:00</t>
  </si>
  <si>
    <t>26602429</t>
  </si>
  <si>
    <t>МУП "Вера"</t>
  </si>
  <si>
    <t>3415001430</t>
  </si>
  <si>
    <t>02-06-2010 00:00:00</t>
  </si>
  <si>
    <t>26514811</t>
  </si>
  <si>
    <t>МУП "Волгоградское коммунальное хозяйство"</t>
  </si>
  <si>
    <t>3448004130</t>
  </si>
  <si>
    <t>16-11-1992 00:00:00</t>
  </si>
  <si>
    <t>26409265</t>
  </si>
  <si>
    <t>МУП "Городское хозяйство"</t>
  </si>
  <si>
    <t>3430032948</t>
  </si>
  <si>
    <t>343001001</t>
  </si>
  <si>
    <t>27-11-2003 00:00:00</t>
  </si>
  <si>
    <t>30942612</t>
  </si>
  <si>
    <t>МУП "ЖКХ Городищенского района"</t>
  </si>
  <si>
    <t>3455051734</t>
  </si>
  <si>
    <t>25-01-2016 00:00:00</t>
  </si>
  <si>
    <t>26409533</t>
  </si>
  <si>
    <t>МУП "Жилищно-коммунальное хозяйство"</t>
  </si>
  <si>
    <t>3411000228</t>
  </si>
  <si>
    <t>341101001</t>
  </si>
  <si>
    <t>04-11-1993 00:00:00</t>
  </si>
  <si>
    <t>27168268</t>
  </si>
  <si>
    <t>МУП "Жилкомхоз Суровикинский"</t>
  </si>
  <si>
    <t>3430032930</t>
  </si>
  <si>
    <t>27-11-2009 00:00:00</t>
  </si>
  <si>
    <t>26407720</t>
  </si>
  <si>
    <t>МУП "Жирновское городское хозяйство"</t>
  </si>
  <si>
    <t>3407011308</t>
  </si>
  <si>
    <t>340701001</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</si>
  <si>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</si>
  <si>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</si>
  <si>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</si>
  <si>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</si>
  <si>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</si>
  <si>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</si>
  <si>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</si>
  <si>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</si>
  <si>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</si>
  <si>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</si>
  <si>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</si>
  <si>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</si>
  <si>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</si>
  <si>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</si>
  <si>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26410502</t>
  </si>
  <si>
    <t>МУП "Ильевское КХ"</t>
  </si>
  <si>
    <t>3409011600</t>
  </si>
  <si>
    <t>03-08-2006 00:00:00</t>
  </si>
  <si>
    <t>26371971</t>
  </si>
  <si>
    <t>МУП "КОМХОЗ" Руднянского района</t>
  </si>
  <si>
    <t>3425004617</t>
  </si>
  <si>
    <t>342501001</t>
  </si>
  <si>
    <t>23-07-2004 00:00:00</t>
  </si>
  <si>
    <t>26407715</t>
  </si>
  <si>
    <t>МУП "КХ "Варваровское"</t>
  </si>
  <si>
    <t>3409011656</t>
  </si>
  <si>
    <t>09-08-2006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</si>
  <si>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</si>
  <si>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</si>
  <si>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</si>
  <si>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</si>
  <si>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</si>
  <si>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</si>
  <si>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</si>
  <si>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</si>
  <si>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</si>
  <si>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</si>
  <si>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</si>
  <si>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</si>
  <si>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30379060</t>
  </si>
  <si>
    <t>МУП "Клетская Ресурсо-Снабжающая Компания"</t>
  </si>
  <si>
    <t>3454002815</t>
  </si>
  <si>
    <t>345401001</t>
  </si>
  <si>
    <t>25-09-2015 00:00:00</t>
  </si>
  <si>
    <t>26584517</t>
  </si>
  <si>
    <t>МУП "Кузьмичевское"</t>
  </si>
  <si>
    <t>3403025941</t>
  </si>
  <si>
    <t>01-09-2009 00:00:00</t>
  </si>
  <si>
    <t>26371979</t>
  </si>
  <si>
    <t>МУП "Лебяженское ЖКХ"</t>
  </si>
  <si>
    <t>3428985654</t>
  </si>
  <si>
    <t>342801001</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</si>
  <si>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</si>
  <si>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</si>
  <si>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</si>
  <si>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</si>
  <si>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</si>
  <si>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</si>
  <si>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</si>
  <si>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</si>
  <si>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</si>
  <si>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</si>
  <si>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</si>
  <si>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</si>
  <si>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</si>
  <si>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</si>
  <si>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</si>
  <si>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</si>
  <si>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</si>
  <si>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</si>
  <si>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</si>
  <si>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</si>
  <si>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</si>
  <si>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</si>
  <si>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</si>
  <si>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</si>
  <si>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</si>
  <si>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</si>
  <si>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</si>
  <si>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</si>
  <si>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</si>
  <si>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</si>
  <si>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26371977</t>
  </si>
  <si>
    <t>МУП "Суходольское ЖКХ" Среднеахтубинского района</t>
  </si>
  <si>
    <t>3428983840</t>
  </si>
  <si>
    <t>10-06-2004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</si>
  <si>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</si>
  <si>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</si>
  <si>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</si>
  <si>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</si>
  <si>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</si>
  <si>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</si>
  <si>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</si>
  <si>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</si>
  <si>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</si>
  <si>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</si>
  <si>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</si>
  <si>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343801001</t>
  </si>
  <si>
    <t>26514674</t>
  </si>
  <si>
    <t>МУП "Теплоснабжение г. Фролово"</t>
  </si>
  <si>
    <t>3439009397</t>
  </si>
  <si>
    <t>343901001</t>
  </si>
  <si>
    <t>29-09-2009 00:00:00</t>
  </si>
  <si>
    <t>26608760</t>
  </si>
  <si>
    <t>МУП ЖКХ "Кировское КХ"</t>
  </si>
  <si>
    <t>3426013290</t>
  </si>
  <si>
    <t>342601001</t>
  </si>
  <si>
    <t>26409389</t>
  </si>
  <si>
    <t>МУП ЖКХ "Попковское"  Попковского сельского поселения</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</si>
  <si>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</si>
  <si>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</si>
  <si>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</si>
  <si>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</si>
  <si>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</si>
  <si>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</si>
  <si>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</si>
  <si>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</si>
  <si>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</si>
  <si>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</si>
  <si>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</si>
  <si>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</si>
  <si>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</si>
  <si>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</si>
  <si>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</si>
  <si>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</si>
  <si>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</si>
  <si>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</si>
  <si>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</si>
  <si>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</si>
  <si>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</si>
  <si>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28262410</t>
  </si>
  <si>
    <t>ОАО "КамышинТеплоЭнерго"</t>
  </si>
  <si>
    <t>3436018361</t>
  </si>
  <si>
    <t>29-12-2012 00:00:00</t>
  </si>
  <si>
    <t>26559718</t>
  </si>
  <si>
    <t>ОАО "Старополтавское многоотраслевое производственное объединение коммунального хозяйства"</t>
  </si>
  <si>
    <t>3429032076</t>
  </si>
  <si>
    <t>342901001</t>
  </si>
  <si>
    <t>06-02-2009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</si>
  <si>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</si>
  <si>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</si>
  <si>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</si>
  <si>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</si>
  <si>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</si>
  <si>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</si>
  <si>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</si>
  <si>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</si>
  <si>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</si>
  <si>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</si>
  <si>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</si>
  <si>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</si>
  <si>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</si>
  <si>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</si>
  <si>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</si>
  <si>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</si>
  <si>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</si>
  <si>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</si>
  <si>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</si>
  <si>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</si>
  <si>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</si>
  <si>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</si>
  <si>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</si>
  <si>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</si>
  <si>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</si>
  <si>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</si>
  <si>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</si>
  <si>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</si>
  <si>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</si>
  <si>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</si>
  <si>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</si>
  <si>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</si>
  <si>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</si>
  <si>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</si>
  <si>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</si>
  <si>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</si>
  <si>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</si>
  <si>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</si>
  <si>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</si>
  <si>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</si>
  <si>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</si>
  <si>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</si>
  <si>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</si>
  <si>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</si>
  <si>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</si>
  <si>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</si>
  <si>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</si>
  <si>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28965861</t>
  </si>
  <si>
    <t>ООО "Волгоградская генерирующая компания"</t>
  </si>
  <si>
    <t>3461000463</t>
  </si>
  <si>
    <t>29-12-2014 00:00:00</t>
  </si>
  <si>
    <t>28868194</t>
  </si>
  <si>
    <t>ООО "ВолжскТеплоЭнерго"</t>
  </si>
  <si>
    <t>3444198809</t>
  </si>
  <si>
    <t>19-12-2012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</si>
  <si>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</si>
  <si>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</si>
  <si>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</si>
  <si>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</si>
  <si>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</si>
  <si>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</si>
  <si>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</si>
  <si>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</si>
  <si>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</si>
  <si>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</si>
  <si>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</si>
  <si>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</si>
  <si>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</si>
  <si>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</si>
  <si>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</si>
  <si>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</si>
  <si>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</si>
  <si>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</si>
  <si>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</si>
  <si>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</si>
  <si>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</si>
  <si>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30833645</t>
  </si>
  <si>
    <t>ООО "Камышинская ТЭЦ"</t>
  </si>
  <si>
    <t>3453004143</t>
  </si>
  <si>
    <t>25-08-2016 00:00:00</t>
  </si>
  <si>
    <t>26626629</t>
  </si>
  <si>
    <t>ООО "Коммунальное хозяйство "Варваровское"</t>
  </si>
  <si>
    <t>3409013886</t>
  </si>
  <si>
    <t>22-09-2010 00:00:00</t>
  </si>
  <si>
    <t>27871625</t>
  </si>
  <si>
    <t>ООО "Коммунальные сети"</t>
  </si>
  <si>
    <t>3408010836</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</si>
  <si>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</si>
  <si>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</si>
  <si>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</si>
  <si>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</si>
  <si>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</si>
  <si>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</si>
  <si>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</si>
  <si>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</si>
  <si>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</si>
  <si>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</si>
  <si>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</si>
  <si>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</si>
  <si>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26409517</t>
  </si>
  <si>
    <t>ООО "Куйбышевское КХ"</t>
  </si>
  <si>
    <t>3428985911</t>
  </si>
  <si>
    <t>06-06-2006 00:00:00</t>
  </si>
  <si>
    <t>30829157</t>
  </si>
  <si>
    <t>ООО "ЛУКОЙЛ-Волгограднефтепереработка"</t>
  </si>
  <si>
    <t>3448017919</t>
  </si>
  <si>
    <t>997150001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</si>
  <si>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</si>
  <si>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</si>
  <si>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</si>
  <si>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</si>
  <si>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</si>
  <si>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</si>
  <si>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</si>
  <si>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</si>
  <si>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</si>
  <si>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</si>
  <si>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</si>
  <si>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</si>
  <si>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30893312</t>
  </si>
  <si>
    <t>ООО "Международный аэропорт Волгоград"</t>
  </si>
  <si>
    <t>3443923451</t>
  </si>
  <si>
    <t>02-08-2013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</si>
  <si>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</si>
  <si>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</si>
  <si>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</si>
  <si>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</si>
  <si>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</si>
  <si>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</si>
  <si>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</si>
  <si>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</si>
  <si>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</si>
  <si>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</si>
  <si>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</si>
  <si>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</si>
  <si>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</si>
  <si>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"Пересвет-Регион-Дон"</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</si>
  <si>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</si>
  <si>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</si>
  <si>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</si>
  <si>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</si>
  <si>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</si>
  <si>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</si>
  <si>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</si>
  <si>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</si>
  <si>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</si>
  <si>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</si>
  <si>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</si>
  <si>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</si>
  <si>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</si>
  <si>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</si>
  <si>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</si>
  <si>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</si>
  <si>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</si>
  <si>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</si>
  <si>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</si>
  <si>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</si>
  <si>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</si>
  <si>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</si>
  <si>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</si>
  <si>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</si>
  <si>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</si>
  <si>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</si>
  <si>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</si>
  <si>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</si>
  <si>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30833352</t>
  </si>
  <si>
    <t>ООО "Тепло Поволжья"</t>
  </si>
  <si>
    <t>3453002812</t>
  </si>
  <si>
    <t>345301001</t>
  </si>
  <si>
    <t>30833653</t>
  </si>
  <si>
    <t>ООО "Тепловая генерация г.Волжского"</t>
  </si>
  <si>
    <t>3435126710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</si>
  <si>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</si>
  <si>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</si>
  <si>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</si>
  <si>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</si>
  <si>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</si>
  <si>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</si>
  <si>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</si>
  <si>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</si>
  <si>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</si>
  <si>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</si>
  <si>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</si>
  <si>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</si>
  <si>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</si>
  <si>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</si>
  <si>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</si>
  <si>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</si>
  <si>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</si>
  <si>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</si>
  <si>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</si>
  <si>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</si>
  <si>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</si>
  <si>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</si>
  <si>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</si>
  <si>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</si>
  <si>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</si>
  <si>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</si>
  <si>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</si>
  <si>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28121125</t>
  </si>
  <si>
    <t>ООО "Элеватор Сервис"</t>
  </si>
  <si>
    <t>3445061733</t>
  </si>
  <si>
    <t>15-04-2003 00:00:00</t>
  </si>
  <si>
    <t>26647101</t>
  </si>
  <si>
    <t>ООО ИКЦ "Спецтеплосервис"</t>
  </si>
  <si>
    <t>3444105032</t>
  </si>
  <si>
    <t>08-01-2010 00:00:00</t>
  </si>
  <si>
    <t>28037530</t>
  </si>
  <si>
    <t>ООО УК "Прибрежный"</t>
  </si>
  <si>
    <t>3445118274</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</si>
  <si>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</si>
  <si>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</si>
  <si>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</si>
  <si>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</si>
  <si>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</si>
  <si>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</si>
  <si>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</si>
  <si>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</si>
  <si>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</si>
  <si>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</si>
  <si>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АО "Первая грузовая компания"</t>
  </si>
  <si>
    <t>7725806898</t>
  </si>
  <si>
    <t>997650001</t>
  </si>
  <si>
    <t>26-08-2014 00:00:00</t>
  </si>
  <si>
    <t>26409541</t>
  </si>
  <si>
    <t>Свято-Духовский мужской монастырь</t>
  </si>
  <si>
    <t>3443904561</t>
  </si>
  <si>
    <t>26371950</t>
  </si>
  <si>
    <t>УМП "Новониколаевское МПОКХ"</t>
  </si>
  <si>
    <t>3420000270</t>
  </si>
  <si>
    <t>342001001</t>
  </si>
  <si>
    <t>16-12-1998 00:00:00</t>
  </si>
  <si>
    <t>30940521</t>
  </si>
  <si>
    <t>УФПС Волгоградской области - филиал ФГУП "Почта России"</t>
  </si>
  <si>
    <t>7724261610</t>
  </si>
  <si>
    <t>344402001</t>
  </si>
  <si>
    <t>13-02-2003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</si>
  <si>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</si>
  <si>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</si>
  <si>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</si>
  <si>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</si>
  <si>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</si>
  <si>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</si>
  <si>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</si>
  <si>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</si>
  <si>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</si>
  <si>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</si>
  <si>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</si>
  <si>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</si>
  <si>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</si>
  <si>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</si>
  <si>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</si>
  <si>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</si>
  <si>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</si>
  <si>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</si>
  <si>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</si>
  <si>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</si>
  <si>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</si>
  <si>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</si>
  <si>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</si>
  <si>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</si>
  <si>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</si>
  <si>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</si>
  <si>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26785622</t>
  </si>
  <si>
    <t>филиал АО "КАУСТИК" "Волгоградская ТЭЦ-3"</t>
  </si>
  <si>
    <t>344803001</t>
  </si>
  <si>
    <t>20-08-2007 00:00:00</t>
  </si>
  <si>
    <t>WARM</t>
  </si>
  <si>
    <t>Комитет тарифного регулирования Волгоградской области</t>
  </si>
  <si>
    <t>19.12.2018</t>
  </si>
  <si>
    <t>№46/58</t>
  </si>
  <si>
    <t xml:space="preserve">Государственная система правовой информации.
Официальный интернет-портал правовой информации. www.pravo.gov.ru         </t>
  </si>
  <si>
    <t>404130, г.Волжский, ул. 7-я Автодорога, д. 19, каб. 2.4.</t>
  </si>
  <si>
    <t>Кубанцев Михаил Петрович</t>
  </si>
  <si>
    <t>Переверзева Анастасия Николаевна</t>
  </si>
  <si>
    <t>Экономист 1 категории финансово-экономического отдела</t>
  </si>
  <si>
    <t>(8443) 55-05-34</t>
  </si>
  <si>
    <t>Anastasiya.Pereverzeva@lukoil.com</t>
  </si>
  <si>
    <t>О</t>
  </si>
  <si>
    <t>городской округ город Волжский, городской округ город Волжский (18710000);</t>
  </si>
  <si>
    <t>26.12.2018</t>
  </si>
  <si>
    <t>http://teploseti34.ru</t>
  </si>
  <si>
    <t>https://portal.eias.ru/Portal/DownloadPage.aspx?type=12&amp;guid=59305a50-29d1-4b9f-ab63-07c4bbaad833</t>
  </si>
  <si>
    <t>https://portal.eias.ru/Portal/DownloadPage.aspx?type=12&amp;guid=24428cca-4fc2-4c5e-bc60-678e1dd9ff82</t>
  </si>
  <si>
    <t>3.2</t>
  </si>
  <si>
    <t>3.3</t>
  </si>
  <si>
    <t>3.4</t>
  </si>
  <si>
    <t>3.5</t>
  </si>
  <si>
    <t>3.6</t>
  </si>
  <si>
    <t>3.7</t>
  </si>
  <si>
    <t>3.8</t>
  </si>
  <si>
    <t>3.9</t>
  </si>
  <si>
    <t>3.10</t>
  </si>
  <si>
    <t>3.11</t>
  </si>
  <si>
    <t>3.12</t>
  </si>
  <si>
    <t>3.13</t>
  </si>
  <si>
    <t>3.14</t>
  </si>
  <si>
    <t>3.15</t>
  </si>
  <si>
    <t>3.16</t>
  </si>
  <si>
    <t>реквизиты заявителя (для юридических лиц - полное наименование организации, дата и номер записи о включении в Единый государственный реестр юридических лиц, для индивидуальных предпринимателей - фамилия, имя, отчество, дата и номер записи о включении в Единый государственный реестр индивидуальных предпринимателей, для физических лиц - фамилия, имя, отчество, серия, номер и дата выдачи паспорта или иного документа, удостоверяющего личность, почтовый адрес, телефон, факс, адрес электронной почты)</t>
  </si>
  <si>
    <t>местонахождение объекта</t>
  </si>
  <si>
    <t>технические параметры подключаемого объекта</t>
  </si>
  <si>
    <t>правовые основания пользования заявителем подключаемым объектом (при подключении существующего подключаемого объекта)</t>
  </si>
  <si>
    <t>правовые основания пользования заявителем земельным участком, на котором расположен существующий подключаемый объект или предполагается создание подключаемого объекта</t>
  </si>
  <si>
    <t>номер и дата выдачи технических условий (если они выдавались ранее)</t>
  </si>
  <si>
    <t>планируемые сроки ввода в эксплуатацию подключаемого объекта</t>
  </si>
  <si>
    <t>информация о границах земельного участка, на котором планируется осуществить строительство (реконструкцию, модернизацию) подключаемого объекта</t>
  </si>
  <si>
    <t>информация о виде разрешенного использования земельного участка</t>
  </si>
  <si>
    <t>информация о предельных параметрах разрешенного строительства (реконструкции, модернизации) подключаемого объекта</t>
  </si>
  <si>
    <t>К заявке о подключении к системе теплоснабжения прилагаются следующие документы:</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</si>
  <si>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</si>
  <si>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</si>
  <si>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</si>
  <si>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</si>
  <si>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</si>
  <si>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https://portal.eias.ru/Portal/DownloadPage.aspx?type=12&amp;guid=7f56d0a3-1b77-4a0b-a0df-d1a87119f486</t>
  </si>
  <si>
    <t>Постановление Правительства Российской Федерации от 05.07.2018г. №787</t>
  </si>
  <si>
    <t>8 (8443) 55-05-73</t>
  </si>
  <si>
    <t>404130, Волгоградская обл., город Волжский, улица 7-я Автодорога, д.19, кабинет ОПРиП</t>
  </si>
  <si>
    <t>c 08:00 до 16:00</t>
  </si>
  <si>
    <t>понедельник-пятница</t>
  </si>
  <si>
    <t>понедельник-пятница: c 08:00 до 16:00</t>
  </si>
  <si>
    <t xml:space="preserve">РЕГЛАМЕНТ
определения технической возможности в предоставлении технических условий  и порядок заключения  договоров о подключении (технологическом присоединении) объекта капитального строительства к системе теплоснабжения   ООО «Волжские тепловые сети»
</t>
  </si>
  <si>
    <t>https://portal.eias.ru/Portal/DownloadPage.aspx?type=12&amp;guid=2dc0872f-9a19-4b04-9ef8-db06a2785e3e</t>
  </si>
  <si>
    <t>Передача. Теплоноситель; Сбыт. Теплоноситель</t>
  </si>
  <si>
    <t>30.06.2019</t>
  </si>
  <si>
    <t>01.07.2019</t>
  </si>
  <si>
    <t>31.12.2019</t>
  </si>
  <si>
    <t>01.01.2020</t>
  </si>
  <si>
    <t>30.06.2020</t>
  </si>
  <si>
    <t>01.07.2020</t>
  </si>
  <si>
    <t>31.12.2020</t>
  </si>
  <si>
    <t>01.01.2021</t>
  </si>
  <si>
    <t>30.06.2021</t>
  </si>
  <si>
    <t>01.07.2021</t>
  </si>
  <si>
    <t>31.12.2021</t>
  </si>
  <si>
    <t>01.01.2022</t>
  </si>
  <si>
    <t>30.06.2022</t>
  </si>
  <si>
    <t>01.07.2022</t>
  </si>
  <si>
    <t>31.12.2022</t>
  </si>
  <si>
    <t>30.06.2023</t>
  </si>
  <si>
    <t>01.07.2023</t>
  </si>
  <si>
    <t>31.12.2023</t>
  </si>
  <si>
    <t>ВГМП филиал ФГБУ "Управление "Волгоградмелиоводхоз"</t>
  </si>
  <si>
    <t>09.01.2019 20:26:17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</si>
</sst>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5947350" y="4076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2" t="s">
        <v>632</v>
      </c>
      <c r="M5" s="1222"/>
      <c r="N5" s="1222"/>
      <c r="O5" s="1222"/>
      <c r="P5" s="1222"/>
      <c r="Q5" s="1222"/>
      <c r="R5" s="1222"/>
      <c r="S5" s="1222"/>
      <c r="T5" s="1222"/>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28" t="str">
        <f>IF(NameOrPr_ch="",IF(NameOrPr="","",NameOrPr),NameOrPr_ch)</f>
        <v>Комитет тарифного регулирования Волгоградской области</v>
      </c>
      <c r="P7" s="1228"/>
      <c r="Q7" s="1228"/>
      <c r="R7" s="1228"/>
      <c r="S7" s="1228"/>
      <c r="T7" s="1228"/>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28" t="str">
        <f>IF(datePr_ch="",IF(datePr="","",datePr),datePr_ch)</f>
        <v>19.12.2018</v>
      </c>
      <c r="P8" s="1228"/>
      <c r="Q8" s="1228"/>
      <c r="R8" s="1228"/>
      <c r="S8" s="1228"/>
      <c r="T8" s="1228"/>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28" t="str">
        <f>IF(numberPr_ch="",IF(numberPr="","",numberPr),numberPr_ch)</f>
        <v>№46/58</v>
      </c>
      <c r="P9" s="1228"/>
      <c r="Q9" s="1228"/>
      <c r="R9" s="1228"/>
      <c r="S9" s="1228"/>
      <c r="T9" s="1228"/>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28" t="str">
        <f>IF(IstPub_ch="",IF(IstPub="","",IstPub),IstPub_ch)</f>
        <v xml:space="preserve">Государственная система правовой информации.
Официальный интернет-портал правовой информации. www.pravo.gov.ru         </v>
      </c>
      <c r="P10" s="1228"/>
      <c r="Q10" s="1228"/>
      <c r="R10" s="1228"/>
      <c r="S10" s="1228"/>
      <c r="T10" s="1228"/>
      <c r="U10" s="584"/>
      <c r="V10" s="584"/>
      <c r="W10" s="521"/>
      <c r="X10" s="592"/>
      <c r="Y10" s="592"/>
      <c r="Z10" s="592"/>
      <c r="AA10" s="592"/>
      <c r="AB10" s="592"/>
      <c r="AC10" s="592"/>
    </row>
    <row r="11" spans="1:29" s="572" customFormat="1" ht="11.25" hidden="1">
      <c r="A11" s="592"/>
      <c r="B11" s="592"/>
      <c r="C11" s="592"/>
      <c r="D11" s="592"/>
      <c r="E11" s="592"/>
      <c r="F11" s="592"/>
      <c r="G11" s="592"/>
      <c r="H11" s="592"/>
      <c r="L11" s="1223"/>
      <c r="M11" s="1223"/>
      <c r="N11" s="568"/>
      <c r="O11" s="584"/>
      <c r="P11" s="584"/>
      <c r="Q11" s="584"/>
      <c r="R11" s="584"/>
      <c r="S11" s="584"/>
      <c r="T11" s="584"/>
      <c r="U11" s="590" t="s">
        <v>373</v>
      </c>
      <c r="X11" s="592"/>
      <c r="Y11" s="592"/>
      <c r="Z11" s="592"/>
      <c r="AA11" s="592"/>
      <c r="AB11" s="592"/>
      <c r="AC11" s="592"/>
    </row>
    <row r="12" spans="1:29">
      <c r="J12" s="531"/>
      <c r="K12" s="531"/>
      <c r="L12" s="526"/>
      <c r="M12" s="526"/>
      <c r="N12" s="504"/>
      <c r="O12" s="1229"/>
      <c r="P12" s="1229"/>
      <c r="Q12" s="1229"/>
      <c r="R12" s="1229"/>
      <c r="S12" s="1229"/>
      <c r="T12" s="1229"/>
      <c r="U12" s="1229"/>
    </row>
    <row r="13" spans="1:29">
      <c r="J13" s="531"/>
      <c r="K13" s="531"/>
      <c r="L13" s="1160" t="s">
        <v>454</v>
      </c>
      <c r="M13" s="1160"/>
      <c r="N13" s="1160"/>
      <c r="O13" s="1160"/>
      <c r="P13" s="1160"/>
      <c r="Q13" s="1160"/>
      <c r="R13" s="1160"/>
      <c r="S13" s="1160"/>
      <c r="T13" s="1160"/>
      <c r="U13" s="1160"/>
      <c r="V13" s="1160"/>
      <c r="W13" s="1160" t="s">
        <v>455</v>
      </c>
    </row>
    <row r="14" spans="1:29" ht="14.25" customHeight="1">
      <c r="J14" s="531"/>
      <c r="K14" s="531"/>
      <c r="L14" s="1235" t="s">
        <v>92</v>
      </c>
      <c r="M14" s="1235" t="s">
        <v>640</v>
      </c>
      <c r="N14" s="663"/>
      <c r="O14" s="1236" t="s">
        <v>642</v>
      </c>
      <c r="P14" s="1237"/>
      <c r="Q14" s="1237"/>
      <c r="R14" s="1237"/>
      <c r="S14" s="1237"/>
      <c r="T14" s="1238"/>
      <c r="U14" s="1219" t="s">
        <v>341</v>
      </c>
      <c r="V14" s="1232" t="s">
        <v>275</v>
      </c>
      <c r="W14" s="1160"/>
    </row>
    <row r="15" spans="1:29" ht="14.25" customHeight="1">
      <c r="J15" s="531"/>
      <c r="K15" s="531"/>
      <c r="L15" s="1235"/>
      <c r="M15" s="1235"/>
      <c r="N15" s="664"/>
      <c r="O15" s="1241" t="s">
        <v>606</v>
      </c>
      <c r="P15" s="1239" t="s">
        <v>271</v>
      </c>
      <c r="Q15" s="1240"/>
      <c r="R15" s="1216" t="s">
        <v>655</v>
      </c>
      <c r="S15" s="1217"/>
      <c r="T15" s="1218"/>
      <c r="U15" s="1220"/>
      <c r="V15" s="1233"/>
      <c r="W15" s="1160"/>
    </row>
    <row r="16" spans="1:29" ht="33.75" customHeight="1">
      <c r="J16" s="531"/>
      <c r="K16" s="531"/>
      <c r="L16" s="1235"/>
      <c r="M16" s="1235"/>
      <c r="N16" s="665"/>
      <c r="O16" s="1242"/>
      <c r="P16" s="537" t="s">
        <v>607</v>
      </c>
      <c r="Q16" s="537" t="s">
        <v>6</v>
      </c>
      <c r="R16" s="538" t="s">
        <v>274</v>
      </c>
      <c r="S16" s="1230" t="s">
        <v>273</v>
      </c>
      <c r="T16" s="1231"/>
      <c r="U16" s="1221"/>
      <c r="V16" s="1234"/>
      <c r="W16" s="116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4">
        <f ca="1">OFFSET(S17,0,-1)+1</f>
        <v>7</v>
      </c>
      <c r="T17" s="1224"/>
      <c r="U17" s="650">
        <f ca="1">OFFSET(U17,0,-2)+1</f>
        <v>8</v>
      </c>
      <c r="V17" s="651">
        <f ca="1">OFFSET(V17,0,-1)</f>
        <v>8</v>
      </c>
      <c r="W17" s="650">
        <f ca="1">OFFSET(W17,0,-1)+1</f>
        <v>9</v>
      </c>
    </row>
    <row r="18" spans="1:29" ht="22.5">
      <c r="A18" s="1208">
        <v>1</v>
      </c>
      <c r="B18" s="867"/>
      <c r="C18" s="867"/>
      <c r="D18" s="867"/>
      <c r="E18" s="868"/>
      <c r="F18" s="869"/>
      <c r="G18" s="869"/>
      <c r="H18" s="869"/>
      <c r="I18" s="870"/>
      <c r="J18" s="865"/>
      <c r="K18" s="872"/>
      <c r="L18" s="595">
        <f>mergeValue(A18)</f>
        <v>1</v>
      </c>
      <c r="M18" s="643" t="s">
        <v>20</v>
      </c>
      <c r="N18" s="648"/>
      <c r="O18" s="1209"/>
      <c r="P18" s="1209"/>
      <c r="Q18" s="1209"/>
      <c r="R18" s="1209"/>
      <c r="S18" s="1209"/>
      <c r="T18" s="1209"/>
      <c r="U18" s="1209"/>
      <c r="V18" s="1209"/>
      <c r="W18" s="632" t="s">
        <v>477</v>
      </c>
      <c r="Y18" s="591"/>
      <c r="Z18" s="591" t="str">
        <f t="shared" ref="Z18:Z31" si="0">IF(M18="","",M18 )</f>
        <v>Наименование тарифа</v>
      </c>
      <c r="AA18" s="591"/>
      <c r="AB18" s="591"/>
      <c r="AC18" s="591"/>
    </row>
    <row r="19" spans="1:29" ht="22.5">
      <c r="A19" s="1208"/>
      <c r="B19" s="1208">
        <v>1</v>
      </c>
      <c r="C19" s="867"/>
      <c r="D19" s="867"/>
      <c r="E19" s="869"/>
      <c r="F19" s="869"/>
      <c r="G19" s="869"/>
      <c r="H19" s="869"/>
      <c r="I19" s="864"/>
      <c r="J19" s="863"/>
      <c r="K19" s="866"/>
      <c r="L19" s="595" t="str">
        <f>mergeValue(A19) &amp;"."&amp; mergeValue(B19)</f>
        <v>1.1</v>
      </c>
      <c r="M19" s="548" t="s">
        <v>16</v>
      </c>
      <c r="N19" s="648"/>
      <c r="O19" s="1209"/>
      <c r="P19" s="1209"/>
      <c r="Q19" s="1209"/>
      <c r="R19" s="1209"/>
      <c r="S19" s="1209"/>
      <c r="T19" s="1209"/>
      <c r="U19" s="1209"/>
      <c r="V19" s="1209"/>
      <c r="W19" s="632" t="s">
        <v>478</v>
      </c>
      <c r="Y19" s="591"/>
      <c r="Z19" s="591" t="str">
        <f t="shared" si="0"/>
        <v>Территория действия тарифа</v>
      </c>
      <c r="AA19" s="591"/>
      <c r="AB19" s="591"/>
      <c r="AC19" s="591"/>
    </row>
    <row r="20" spans="1:29" ht="22.5">
      <c r="A20" s="1208"/>
      <c r="B20" s="1208"/>
      <c r="C20" s="1208">
        <v>1</v>
      </c>
      <c r="D20" s="867"/>
      <c r="E20" s="869"/>
      <c r="F20" s="869"/>
      <c r="G20" s="869"/>
      <c r="H20" s="869"/>
      <c r="I20" s="871"/>
      <c r="J20" s="863"/>
      <c r="K20" s="866"/>
      <c r="L20" s="595" t="str">
        <f>mergeValue(A20) &amp;"."&amp; mergeValue(B20)&amp;"."&amp; mergeValue(C20)</f>
        <v>1.1.1</v>
      </c>
      <c r="M20" s="549" t="s">
        <v>7</v>
      </c>
      <c r="N20" s="648"/>
      <c r="O20" s="1209"/>
      <c r="P20" s="1209"/>
      <c r="Q20" s="1209"/>
      <c r="R20" s="1209"/>
      <c r="S20" s="1209"/>
      <c r="T20" s="1209"/>
      <c r="U20" s="1209"/>
      <c r="V20" s="1209"/>
      <c r="W20" s="632" t="s">
        <v>634</v>
      </c>
      <c r="Y20" s="591"/>
      <c r="Z20" s="591" t="str">
        <f t="shared" si="0"/>
        <v xml:space="preserve">Наименование системы теплоснабжения </v>
      </c>
      <c r="AA20" s="591"/>
      <c r="AB20" s="591"/>
      <c r="AC20" s="591"/>
    </row>
    <row r="21" spans="1:29" ht="22.5">
      <c r="A21" s="1208"/>
      <c r="B21" s="1208"/>
      <c r="C21" s="1208"/>
      <c r="D21" s="1208">
        <v>1</v>
      </c>
      <c r="E21" s="869"/>
      <c r="F21" s="869"/>
      <c r="G21" s="869"/>
      <c r="H21" s="869"/>
      <c r="I21" s="871"/>
      <c r="J21" s="863"/>
      <c r="K21" s="866"/>
      <c r="L21" s="595" t="str">
        <f>mergeValue(A21) &amp;"."&amp; mergeValue(B21)&amp;"."&amp; mergeValue(C21)&amp;"."&amp; mergeValue(D21)</f>
        <v>1.1.1.1</v>
      </c>
      <c r="M21" s="550" t="s">
        <v>22</v>
      </c>
      <c r="N21" s="648"/>
      <c r="O21" s="1209"/>
      <c r="P21" s="1209"/>
      <c r="Q21" s="1209"/>
      <c r="R21" s="1209"/>
      <c r="S21" s="1209"/>
      <c r="T21" s="1209"/>
      <c r="U21" s="1209"/>
      <c r="V21" s="1209"/>
      <c r="W21" s="632" t="s">
        <v>635</v>
      </c>
      <c r="Y21" s="591"/>
      <c r="Z21" s="591" t="str">
        <f t="shared" si="0"/>
        <v xml:space="preserve">Источник тепловой энергии  </v>
      </c>
      <c r="AA21" s="591"/>
      <c r="AB21" s="591"/>
      <c r="AC21" s="591"/>
    </row>
    <row r="22" spans="1:29" ht="101.25">
      <c r="A22" s="1208"/>
      <c r="B22" s="1208"/>
      <c r="C22" s="1208"/>
      <c r="D22" s="1208"/>
      <c r="E22" s="1208">
        <v>1</v>
      </c>
      <c r="F22" s="869"/>
      <c r="G22" s="869"/>
      <c r="H22" s="867">
        <v>1</v>
      </c>
      <c r="I22" s="1208">
        <v>1</v>
      </c>
      <c r="J22" s="869"/>
      <c r="K22" s="874"/>
      <c r="L22" s="595" t="str">
        <f>mergeValue(A22) &amp;"."&amp; mergeValue(B22)&amp;"."&amp; mergeValue(C22)&amp;"."&amp; mergeValue(D22)&amp;"."&amp; mergeValue(E22)</f>
        <v>1.1.1.1.1</v>
      </c>
      <c r="M22" s="556" t="s">
        <v>9</v>
      </c>
      <c r="N22" s="648"/>
      <c r="O22" s="1210"/>
      <c r="P22" s="1210"/>
      <c r="Q22" s="1210"/>
      <c r="R22" s="1210"/>
      <c r="S22" s="1210"/>
      <c r="T22" s="1210"/>
      <c r="U22" s="1210"/>
      <c r="V22" s="1210"/>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8"/>
      <c r="B23" s="1208"/>
      <c r="C23" s="1208"/>
      <c r="D23" s="1208"/>
      <c r="E23" s="1208"/>
      <c r="F23" s="1208">
        <v>1</v>
      </c>
      <c r="G23" s="867"/>
      <c r="H23" s="867"/>
      <c r="I23" s="1208"/>
      <c r="J23" s="1208">
        <v>1</v>
      </c>
      <c r="K23" s="875"/>
      <c r="L23" s="595" t="str">
        <f>mergeValue(A23) &amp;"."&amp; mergeValue(B23)&amp;"."&amp; mergeValue(C23)&amp;"."&amp; mergeValue(D23)&amp;"."&amp; mergeValue(E23)&amp;"."&amp; mergeValue(F23)</f>
        <v>1.1.1.1.1.1</v>
      </c>
      <c r="M23" s="557" t="s">
        <v>10</v>
      </c>
      <c r="N23" s="648"/>
      <c r="O23" s="1211"/>
      <c r="P23" s="1212"/>
      <c r="Q23" s="1212"/>
      <c r="R23" s="1212"/>
      <c r="S23" s="1212"/>
      <c r="T23" s="1212"/>
      <c r="U23" s="1212"/>
      <c r="V23" s="1213"/>
      <c r="W23" s="632" t="s">
        <v>637</v>
      </c>
      <c r="Y23" s="591"/>
      <c r="Z23" s="591" t="str">
        <f t="shared" si="0"/>
        <v>Группа потребителей</v>
      </c>
      <c r="AA23" s="591"/>
      <c r="AB23" s="591"/>
      <c r="AC23" s="591"/>
    </row>
    <row r="24" spans="1:29" ht="189" customHeight="1">
      <c r="A24" s="1208"/>
      <c r="B24" s="1208"/>
      <c r="C24" s="1208"/>
      <c r="D24" s="1208"/>
      <c r="E24" s="1208"/>
      <c r="F24" s="1208"/>
      <c r="G24" s="867">
        <v>1</v>
      </c>
      <c r="H24" s="867"/>
      <c r="I24" s="1208"/>
      <c r="J24" s="1208"/>
      <c r="K24" s="875">
        <v>1</v>
      </c>
      <c r="L24" s="595" t="str">
        <f>mergeValue(A24) &amp;"."&amp; mergeValue(B24)&amp;"."&amp; mergeValue(C24)&amp;"."&amp; mergeValue(D24)&amp;"."&amp; mergeValue(E24)&amp;"."&amp; mergeValue(F24)&amp;"."&amp; mergeValue(G24)</f>
        <v>1.1.1.1.1.1.1</v>
      </c>
      <c r="M24" s="1071"/>
      <c r="N24" s="648"/>
      <c r="O24" s="564"/>
      <c r="P24" s="564"/>
      <c r="Q24" s="1096"/>
      <c r="R24" s="1214"/>
      <c r="S24" s="1215" t="s">
        <v>84</v>
      </c>
      <c r="T24" s="1214"/>
      <c r="U24" s="1215" t="s">
        <v>85</v>
      </c>
      <c r="V24" s="564"/>
      <c r="W24" s="1225" t="s">
        <v>656</v>
      </c>
      <c r="X24" s="587" t="str">
        <f>strCheckDate(O25:V25)</f>
        <v/>
      </c>
      <c r="Y24" s="591"/>
      <c r="Z24" s="591" t="str">
        <f t="shared" si="0"/>
        <v/>
      </c>
      <c r="AA24" s="591"/>
      <c r="AB24" s="591"/>
      <c r="AC24" s="591"/>
    </row>
    <row r="25" spans="1:29" ht="11.25" hidden="1" customHeight="1">
      <c r="A25" s="1208"/>
      <c r="B25" s="1208"/>
      <c r="C25" s="1208"/>
      <c r="D25" s="1208"/>
      <c r="E25" s="1208"/>
      <c r="F25" s="1208"/>
      <c r="G25" s="867"/>
      <c r="H25" s="867"/>
      <c r="I25" s="1208"/>
      <c r="J25" s="1208"/>
      <c r="K25" s="875"/>
      <c r="L25" s="602"/>
      <c r="M25" s="648"/>
      <c r="N25" s="648"/>
      <c r="O25" s="564"/>
      <c r="P25" s="564"/>
      <c r="Q25" s="586" t="str">
        <f>R24 &amp; "-" &amp; T24</f>
        <v>-</v>
      </c>
      <c r="R25" s="1214"/>
      <c r="S25" s="1215"/>
      <c r="T25" s="1214"/>
      <c r="U25" s="1215"/>
      <c r="V25" s="564"/>
      <c r="W25" s="1226"/>
      <c r="Y25" s="591"/>
      <c r="Z25" s="591" t="str">
        <f t="shared" si="0"/>
        <v/>
      </c>
      <c r="AA25" s="591"/>
      <c r="AB25" s="591"/>
      <c r="AC25" s="591"/>
    </row>
    <row r="26" spans="1:29" ht="15" customHeight="1">
      <c r="A26" s="1208"/>
      <c r="B26" s="1208"/>
      <c r="C26" s="1208"/>
      <c r="D26" s="1208"/>
      <c r="E26" s="1208"/>
      <c r="F26" s="1208"/>
      <c r="G26" s="869"/>
      <c r="H26" s="867"/>
      <c r="I26" s="1208"/>
      <c r="J26" s="1208"/>
      <c r="K26" s="874"/>
      <c r="L26" s="540"/>
      <c r="M26" s="559" t="s">
        <v>25</v>
      </c>
      <c r="N26" s="566"/>
      <c r="O26" s="566"/>
      <c r="P26" s="566"/>
      <c r="Q26" s="566"/>
      <c r="R26" s="566"/>
      <c r="S26" s="566"/>
      <c r="T26" s="566"/>
      <c r="U26" s="566"/>
      <c r="V26" s="562"/>
      <c r="W26" s="1227"/>
      <c r="Y26" s="591"/>
      <c r="Z26" s="591" t="str">
        <f t="shared" si="0"/>
        <v>Добавить вид теплоносителя (параметры теплоносителя)</v>
      </c>
      <c r="AA26" s="591"/>
      <c r="AB26" s="591"/>
      <c r="AC26" s="591"/>
    </row>
    <row r="27" spans="1:29" ht="15" customHeight="1">
      <c r="A27" s="1208"/>
      <c r="B27" s="1208"/>
      <c r="C27" s="1208"/>
      <c r="D27" s="1208"/>
      <c r="E27" s="1208"/>
      <c r="F27" s="869"/>
      <c r="G27" s="869"/>
      <c r="H27" s="867"/>
      <c r="I27" s="1208"/>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8"/>
      <c r="B28" s="1208"/>
      <c r="C28" s="1208"/>
      <c r="D28" s="1208"/>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8"/>
      <c r="B29" s="1208"/>
      <c r="C29" s="1208"/>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8"/>
      <c r="B30" s="1208"/>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8"/>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2" t="s">
        <v>492</v>
      </c>
      <c r="G2" s="1203"/>
      <c r="H2" s="1204"/>
      <c r="I2" s="808"/>
    </row>
    <row r="3" spans="1:20" ht="3" customHeight="1"/>
    <row r="4" spans="1:20" s="1009" customFormat="1" ht="11.25">
      <c r="A4" s="1015"/>
      <c r="B4" s="1015"/>
      <c r="C4" s="1015"/>
      <c r="D4" s="1015"/>
      <c r="F4" s="1160" t="s">
        <v>454</v>
      </c>
      <c r="G4" s="1160"/>
      <c r="H4" s="1160"/>
      <c r="I4" s="1205"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5"/>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29.12.2018</v>
      </c>
      <c r="I7" s="818" t="s">
        <v>494</v>
      </c>
      <c r="J7" s="617"/>
      <c r="K7" s="1015"/>
      <c r="L7" s="1015"/>
      <c r="M7" s="1015"/>
      <c r="N7" s="1015"/>
      <c r="O7" s="1015"/>
      <c r="P7" s="1015"/>
      <c r="Q7" s="1015"/>
      <c r="R7" s="1015"/>
      <c r="S7" s="1015"/>
      <c r="T7" s="1015"/>
    </row>
    <row r="8" spans="1:20" s="1009" customFormat="1" ht="45">
      <c r="A8" s="1206">
        <v>1</v>
      </c>
      <c r="B8" s="1015"/>
      <c r="C8" s="1015"/>
      <c r="D8" s="1015"/>
      <c r="F8" s="1031" t="str">
        <f>"2." &amp;mergeValue(A8)</f>
        <v>2.1</v>
      </c>
      <c r="G8" s="817" t="s">
        <v>495</v>
      </c>
      <c r="H8" s="1029"/>
      <c r="I8" s="818" t="s">
        <v>591</v>
      </c>
      <c r="J8" s="617"/>
      <c r="K8" s="1015"/>
      <c r="L8" s="1015"/>
      <c r="M8" s="1015"/>
      <c r="N8" s="1015"/>
      <c r="O8" s="1015"/>
      <c r="P8" s="1015"/>
      <c r="Q8" s="1015"/>
      <c r="R8" s="1015"/>
      <c r="S8" s="1015"/>
      <c r="T8" s="1015"/>
    </row>
    <row r="9" spans="1:20" s="1009" customFormat="1" ht="22.5">
      <c r="A9" s="1206"/>
      <c r="B9" s="1015"/>
      <c r="C9" s="1015"/>
      <c r="D9" s="1015"/>
      <c r="F9" s="1031" t="str">
        <f>"3." &amp;mergeValue(A9)</f>
        <v>3.1</v>
      </c>
      <c r="G9" s="817" t="s">
        <v>496</v>
      </c>
      <c r="H9" s="1029"/>
      <c r="I9" s="818" t="s">
        <v>589</v>
      </c>
      <c r="J9" s="617"/>
      <c r="K9" s="1015"/>
      <c r="L9" s="1015"/>
      <c r="M9" s="1015"/>
      <c r="N9" s="1015"/>
      <c r="O9" s="1015"/>
      <c r="P9" s="1015"/>
      <c r="Q9" s="1015"/>
      <c r="R9" s="1015"/>
      <c r="S9" s="1015"/>
      <c r="T9" s="1015"/>
    </row>
    <row r="10" spans="1:20" s="1009" customFormat="1" ht="22.5">
      <c r="A10" s="1206"/>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06"/>
      <c r="B11" s="1206">
        <v>1</v>
      </c>
      <c r="C11" s="1025"/>
      <c r="D11" s="1025"/>
      <c r="F11" s="1031" t="str">
        <f>"4."&amp;mergeValue(A11) &amp;"."&amp;mergeValue(B11)</f>
        <v>4.1.1</v>
      </c>
      <c r="G11" s="832" t="s">
        <v>593</v>
      </c>
      <c r="H11" s="1029" t="str">
        <f>IF(region_name="","",region_name)</f>
        <v>Волгоградская область</v>
      </c>
      <c r="I11" s="818" t="s">
        <v>500</v>
      </c>
      <c r="J11" s="617"/>
      <c r="K11" s="1015"/>
      <c r="L11" s="1015"/>
      <c r="M11" s="1015"/>
      <c r="N11" s="1015"/>
      <c r="O11" s="1015"/>
      <c r="P11" s="1015"/>
      <c r="Q11" s="1015"/>
      <c r="R11" s="1015"/>
      <c r="S11" s="1015"/>
      <c r="T11" s="1015"/>
    </row>
    <row r="12" spans="1:20" s="1009" customFormat="1" ht="22.5">
      <c r="A12" s="1206"/>
      <c r="B12" s="1206"/>
      <c r="C12" s="1206">
        <v>1</v>
      </c>
      <c r="D12" s="1025"/>
      <c r="F12" s="1031" t="str">
        <f>"4."&amp;mergeValue(A12) &amp;"."&amp;mergeValue(B12)&amp;"."&amp;mergeValue(C12)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206"/>
      <c r="B13" s="1206"/>
      <c r="C13" s="1206"/>
      <c r="D13" s="1025">
        <v>1</v>
      </c>
      <c r="F13" s="1031" t="str">
        <f>"4."&amp;mergeValue(A13) &amp;"."&amp;mergeValue(B13)&amp;"."&amp;mergeValue(C13)&amp;"."&amp;mergeValue(D13)</f>
        <v>4.1.1.1.1</v>
      </c>
      <c r="G13" s="820" t="s">
        <v>499</v>
      </c>
      <c r="H13" s="1029"/>
      <c r="I13" s="1207" t="s">
        <v>592</v>
      </c>
      <c r="J13" s="617"/>
      <c r="K13" s="1015"/>
      <c r="L13" s="1015"/>
      <c r="M13" s="1015"/>
      <c r="N13" s="1015"/>
      <c r="O13" s="1015"/>
      <c r="P13" s="1015"/>
      <c r="Q13" s="1015"/>
      <c r="R13" s="1015"/>
      <c r="S13" s="1015"/>
      <c r="T13" s="1015"/>
    </row>
    <row r="14" spans="1:20" s="1009" customFormat="1" ht="18.75">
      <c r="A14" s="1206"/>
      <c r="B14" s="1206"/>
      <c r="C14" s="1206"/>
      <c r="D14" s="1025"/>
      <c r="F14" s="821"/>
      <c r="G14" s="1002" t="s">
        <v>4</v>
      </c>
      <c r="H14" s="626"/>
      <c r="I14" s="1207"/>
      <c r="J14" s="617"/>
      <c r="K14" s="1015"/>
      <c r="L14" s="1015"/>
      <c r="M14" s="1015"/>
      <c r="N14" s="1015"/>
      <c r="O14" s="1015"/>
      <c r="P14" s="1015"/>
      <c r="Q14" s="1015"/>
      <c r="R14" s="1015"/>
      <c r="S14" s="1015"/>
      <c r="T14" s="1015"/>
    </row>
    <row r="15" spans="1:20" s="1009" customFormat="1" ht="18.75">
      <c r="A15" s="1206"/>
      <c r="B15" s="1206"/>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6"/>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1" t="s">
        <v>594</v>
      </c>
      <c r="H19" s="1201"/>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2" t="s">
        <v>632</v>
      </c>
      <c r="M5" s="1222"/>
      <c r="N5" s="1222"/>
      <c r="O5" s="1222"/>
      <c r="P5" s="1222"/>
      <c r="Q5" s="1222"/>
      <c r="R5" s="1222"/>
      <c r="S5" s="1222"/>
      <c r="T5" s="1222"/>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228" t="str">
        <f>IF(NameOrPr_ch="",IF(NameOrPr="","",NameOrPr),NameOrPr_ch)</f>
        <v>Комитет тарифного регулирования Волгоградской области</v>
      </c>
      <c r="P7" s="1228"/>
      <c r="Q7" s="1228"/>
      <c r="R7" s="1228"/>
      <c r="S7" s="1228"/>
      <c r="T7" s="1228"/>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28" t="str">
        <f>IF(datePr_ch="",IF(datePr="","",datePr),datePr_ch)</f>
        <v>19.12.2018</v>
      </c>
      <c r="P8" s="1228"/>
      <c r="Q8" s="1228"/>
      <c r="R8" s="1228"/>
      <c r="S8" s="1228"/>
      <c r="T8" s="1228"/>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28" t="str">
        <f>IF(numberPr_ch="",IF(numberPr="","",numberPr),numberPr_ch)</f>
        <v>№46/58</v>
      </c>
      <c r="P9" s="1228"/>
      <c r="Q9" s="1228"/>
      <c r="R9" s="1228"/>
      <c r="S9" s="1228"/>
      <c r="T9" s="1228"/>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228" t="str">
        <f>IF(IstPub_ch="",IF(IstPub="","",IstPub),IstPub_ch)</f>
        <v xml:space="preserve">Государственная система правовой информации.
Официальный интернет-портал правовой информации. www.pravo.gov.ru         </v>
      </c>
      <c r="P10" s="1228"/>
      <c r="Q10" s="1228"/>
      <c r="R10" s="1228"/>
      <c r="S10" s="1228"/>
      <c r="T10" s="1228"/>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23"/>
      <c r="M11" s="1223"/>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29"/>
      <c r="P12" s="1229"/>
      <c r="Q12" s="1229"/>
      <c r="R12" s="1229"/>
      <c r="S12" s="1229"/>
      <c r="T12" s="1229"/>
      <c r="U12" s="1229"/>
    </row>
    <row r="13" spans="1:34">
      <c r="J13" s="997"/>
      <c r="K13" s="997"/>
      <c r="L13" s="1160" t="s">
        <v>454</v>
      </c>
      <c r="M13" s="1160"/>
      <c r="N13" s="1160"/>
      <c r="O13" s="1160"/>
      <c r="P13" s="1160"/>
      <c r="Q13" s="1160"/>
      <c r="R13" s="1160"/>
      <c r="S13" s="1160"/>
      <c r="T13" s="1160"/>
      <c r="U13" s="1160"/>
      <c r="V13" s="1160"/>
      <c r="W13" s="1160" t="s">
        <v>455</v>
      </c>
    </row>
    <row r="14" spans="1:34" ht="14.25" customHeight="1">
      <c r="J14" s="997"/>
      <c r="K14" s="997"/>
      <c r="L14" s="1235" t="s">
        <v>92</v>
      </c>
      <c r="M14" s="1235" t="s">
        <v>640</v>
      </c>
      <c r="N14" s="663"/>
      <c r="O14" s="1236" t="s">
        <v>642</v>
      </c>
      <c r="P14" s="1237"/>
      <c r="Q14" s="1237"/>
      <c r="R14" s="1237"/>
      <c r="S14" s="1237"/>
      <c r="T14" s="1238"/>
      <c r="U14" s="1219" t="s">
        <v>341</v>
      </c>
      <c r="V14" s="1232" t="s">
        <v>275</v>
      </c>
      <c r="W14" s="1160"/>
    </row>
    <row r="15" spans="1:34" ht="14.25" customHeight="1">
      <c r="J15" s="997"/>
      <c r="K15" s="997"/>
      <c r="L15" s="1235"/>
      <c r="M15" s="1235"/>
      <c r="N15" s="664"/>
      <c r="O15" s="1241" t="s">
        <v>606</v>
      </c>
      <c r="P15" s="1239" t="s">
        <v>271</v>
      </c>
      <c r="Q15" s="1240"/>
      <c r="R15" s="1216" t="s">
        <v>655</v>
      </c>
      <c r="S15" s="1217"/>
      <c r="T15" s="1218"/>
      <c r="U15" s="1220"/>
      <c r="V15" s="1233"/>
      <c r="W15" s="1160"/>
    </row>
    <row r="16" spans="1:34" ht="33.75" customHeight="1">
      <c r="J16" s="997"/>
      <c r="K16" s="997"/>
      <c r="L16" s="1235"/>
      <c r="M16" s="1235"/>
      <c r="N16" s="665"/>
      <c r="O16" s="1242"/>
      <c r="P16" s="758" t="s">
        <v>607</v>
      </c>
      <c r="Q16" s="758" t="s">
        <v>6</v>
      </c>
      <c r="R16" s="1030" t="s">
        <v>274</v>
      </c>
      <c r="S16" s="1230" t="s">
        <v>273</v>
      </c>
      <c r="T16" s="1231"/>
      <c r="U16" s="1221"/>
      <c r="V16" s="1234"/>
      <c r="W16" s="1160"/>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24">
        <f ca="1">OFFSET(S17,0,-1)+1</f>
        <v>7</v>
      </c>
      <c r="T17" s="1224"/>
      <c r="U17" s="1027">
        <f ca="1">OFFSET(U17,0,-2)+1</f>
        <v>8</v>
      </c>
      <c r="V17" s="651">
        <f ca="1">OFFSET(V17,0,-1)</f>
        <v>8</v>
      </c>
      <c r="W17" s="1027">
        <f ca="1">OFFSET(W17,0,-1)+1</f>
        <v>9</v>
      </c>
    </row>
    <row r="18" spans="1:36" ht="22.5">
      <c r="A18" s="1208">
        <v>1</v>
      </c>
      <c r="B18" s="1017"/>
      <c r="C18" s="1017"/>
      <c r="D18" s="1017"/>
      <c r="E18" s="983"/>
      <c r="F18" s="1028"/>
      <c r="G18" s="1028"/>
      <c r="H18" s="1028"/>
      <c r="I18" s="985"/>
      <c r="J18" s="981"/>
      <c r="K18" s="965"/>
      <c r="L18" s="1032">
        <f>mergeValue(A18)</f>
        <v>1</v>
      </c>
      <c r="M18" s="643" t="s">
        <v>20</v>
      </c>
      <c r="N18" s="648"/>
      <c r="O18" s="1209"/>
      <c r="P18" s="1209"/>
      <c r="Q18" s="1209"/>
      <c r="R18" s="1209"/>
      <c r="S18" s="1209"/>
      <c r="T18" s="1209"/>
      <c r="U18" s="1209"/>
      <c r="V18" s="1209"/>
      <c r="W18" s="632" t="s">
        <v>477</v>
      </c>
      <c r="Y18" s="831"/>
      <c r="Z18" s="831" t="str">
        <f t="shared" ref="Z18:Z31" si="0">IF(M18="","",M18 )</f>
        <v>Наименование тарифа</v>
      </c>
      <c r="AA18" s="831"/>
      <c r="AB18" s="831"/>
      <c r="AC18" s="831"/>
      <c r="AI18" s="1010"/>
      <c r="AJ18" s="1010"/>
    </row>
    <row r="19" spans="1:36" ht="22.5">
      <c r="A19" s="1208"/>
      <c r="B19" s="1208">
        <v>1</v>
      </c>
      <c r="C19" s="1017"/>
      <c r="D19" s="1017"/>
      <c r="E19" s="1028"/>
      <c r="F19" s="1028"/>
      <c r="G19" s="1028"/>
      <c r="H19" s="1028"/>
      <c r="I19" s="1023"/>
      <c r="J19" s="956"/>
      <c r="K19" s="959"/>
      <c r="L19" s="1032" t="str">
        <f>mergeValue(A19) &amp;"."&amp; mergeValue(B19)</f>
        <v>1.1</v>
      </c>
      <c r="M19" s="694" t="s">
        <v>16</v>
      </c>
      <c r="N19" s="648"/>
      <c r="O19" s="1209"/>
      <c r="P19" s="1209"/>
      <c r="Q19" s="1209"/>
      <c r="R19" s="1209"/>
      <c r="S19" s="1209"/>
      <c r="T19" s="1209"/>
      <c r="U19" s="1209"/>
      <c r="V19" s="1209"/>
      <c r="W19" s="632" t="s">
        <v>478</v>
      </c>
      <c r="Y19" s="831"/>
      <c r="Z19" s="831" t="str">
        <f t="shared" si="0"/>
        <v>Территория действия тарифа</v>
      </c>
      <c r="AA19" s="831"/>
      <c r="AB19" s="831"/>
      <c r="AC19" s="831"/>
      <c r="AI19" s="1010"/>
      <c r="AJ19" s="1010"/>
    </row>
    <row r="20" spans="1:36" ht="22.5">
      <c r="A20" s="1208"/>
      <c r="B20" s="1208"/>
      <c r="C20" s="1208">
        <v>1</v>
      </c>
      <c r="D20" s="1017"/>
      <c r="E20" s="1028"/>
      <c r="F20" s="1028"/>
      <c r="G20" s="1028"/>
      <c r="H20" s="1028"/>
      <c r="I20" s="964"/>
      <c r="J20" s="956"/>
      <c r="K20" s="959"/>
      <c r="L20" s="1032" t="str">
        <f>mergeValue(A20) &amp;"."&amp; mergeValue(B20)&amp;"."&amp; mergeValue(C20)</f>
        <v>1.1.1</v>
      </c>
      <c r="M20" s="695" t="s">
        <v>7</v>
      </c>
      <c r="N20" s="648"/>
      <c r="O20" s="1209"/>
      <c r="P20" s="1209"/>
      <c r="Q20" s="1209"/>
      <c r="R20" s="1209"/>
      <c r="S20" s="1209"/>
      <c r="T20" s="1209"/>
      <c r="U20" s="1209"/>
      <c r="V20" s="1209"/>
      <c r="W20" s="632" t="s">
        <v>634</v>
      </c>
      <c r="Y20" s="831"/>
      <c r="Z20" s="831" t="str">
        <f t="shared" si="0"/>
        <v xml:space="preserve">Наименование системы теплоснабжения </v>
      </c>
      <c r="AA20" s="831"/>
      <c r="AB20" s="831"/>
      <c r="AC20" s="831"/>
      <c r="AI20" s="1010"/>
      <c r="AJ20" s="1010"/>
    </row>
    <row r="21" spans="1:36" ht="22.5">
      <c r="A21" s="1208"/>
      <c r="B21" s="1208"/>
      <c r="C21" s="1208"/>
      <c r="D21" s="1208">
        <v>1</v>
      </c>
      <c r="E21" s="1028"/>
      <c r="F21" s="1028"/>
      <c r="G21" s="1028"/>
      <c r="H21" s="1028"/>
      <c r="I21" s="964"/>
      <c r="J21" s="956"/>
      <c r="K21" s="959"/>
      <c r="L21" s="1032" t="str">
        <f>mergeValue(A21) &amp;"."&amp; mergeValue(B21)&amp;"."&amp; mergeValue(C21)&amp;"."&amp; mergeValue(D21)</f>
        <v>1.1.1.1</v>
      </c>
      <c r="M21" s="696" t="s">
        <v>22</v>
      </c>
      <c r="N21" s="648"/>
      <c r="O21" s="1209"/>
      <c r="P21" s="1209"/>
      <c r="Q21" s="1209"/>
      <c r="R21" s="1209"/>
      <c r="S21" s="1209"/>
      <c r="T21" s="1209"/>
      <c r="U21" s="1209"/>
      <c r="V21" s="1209"/>
      <c r="W21" s="632" t="s">
        <v>635</v>
      </c>
      <c r="Y21" s="831"/>
      <c r="Z21" s="831" t="str">
        <f t="shared" si="0"/>
        <v xml:space="preserve">Источник тепловой энергии  </v>
      </c>
      <c r="AA21" s="831"/>
      <c r="AB21" s="831"/>
      <c r="AC21" s="831"/>
      <c r="AI21" s="1010"/>
      <c r="AJ21" s="1010"/>
    </row>
    <row r="22" spans="1:36" ht="101.25">
      <c r="A22" s="1208"/>
      <c r="B22" s="1208"/>
      <c r="C22" s="1208"/>
      <c r="D22" s="1208"/>
      <c r="E22" s="1208">
        <v>1</v>
      </c>
      <c r="F22" s="1028"/>
      <c r="G22" s="1028"/>
      <c r="H22" s="1017">
        <v>1</v>
      </c>
      <c r="I22" s="1208">
        <v>1</v>
      </c>
      <c r="J22" s="1028"/>
      <c r="K22" s="967"/>
      <c r="L22" s="1032" t="str">
        <f>mergeValue(A22) &amp;"."&amp; mergeValue(B22)&amp;"."&amp; mergeValue(C22)&amp;"."&amp; mergeValue(D22)&amp;"."&amp; mergeValue(E22)</f>
        <v>1.1.1.1.1</v>
      </c>
      <c r="M22" s="556" t="s">
        <v>9</v>
      </c>
      <c r="N22" s="648"/>
      <c r="O22" s="1210"/>
      <c r="P22" s="1210"/>
      <c r="Q22" s="1210"/>
      <c r="R22" s="1210"/>
      <c r="S22" s="1210"/>
      <c r="T22" s="1210"/>
      <c r="U22" s="1210"/>
      <c r="V22" s="1210"/>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8"/>
      <c r="B23" s="1208"/>
      <c r="C23" s="1208"/>
      <c r="D23" s="1208"/>
      <c r="E23" s="1208"/>
      <c r="F23" s="1208">
        <v>1</v>
      </c>
      <c r="G23" s="1017"/>
      <c r="H23" s="1017"/>
      <c r="I23" s="1208"/>
      <c r="J23" s="1208">
        <v>1</v>
      </c>
      <c r="K23" s="968"/>
      <c r="L23" s="1032" t="str">
        <f>mergeValue(A23) &amp;"."&amp; mergeValue(B23)&amp;"."&amp; mergeValue(C23)&amp;"."&amp; mergeValue(D23)&amp;"."&amp; mergeValue(E23)&amp;"."&amp; mergeValue(F23)</f>
        <v>1.1.1.1.1.1</v>
      </c>
      <c r="M23" s="557" t="s">
        <v>10</v>
      </c>
      <c r="N23" s="648"/>
      <c r="O23" s="1211"/>
      <c r="P23" s="1212"/>
      <c r="Q23" s="1212"/>
      <c r="R23" s="1212"/>
      <c r="S23" s="1212"/>
      <c r="T23" s="1212"/>
      <c r="U23" s="1212"/>
      <c r="V23" s="1213"/>
      <c r="W23" s="632" t="s">
        <v>637</v>
      </c>
      <c r="Y23" s="831"/>
      <c r="Z23" s="831" t="str">
        <f t="shared" si="0"/>
        <v>Группа потребителей</v>
      </c>
      <c r="AA23" s="831"/>
      <c r="AB23" s="831"/>
      <c r="AC23" s="831"/>
      <c r="AI23" s="1010"/>
      <c r="AJ23" s="1010"/>
    </row>
    <row r="24" spans="1:36" ht="189" customHeight="1">
      <c r="A24" s="1208"/>
      <c r="B24" s="1208"/>
      <c r="C24" s="1208"/>
      <c r="D24" s="1208"/>
      <c r="E24" s="1208"/>
      <c r="F24" s="1208"/>
      <c r="G24" s="1017">
        <v>1</v>
      </c>
      <c r="H24" s="1017"/>
      <c r="I24" s="1208"/>
      <c r="J24" s="1208"/>
      <c r="K24" s="968">
        <v>1</v>
      </c>
      <c r="L24" s="1032" t="str">
        <f>mergeValue(A24) &amp;"."&amp; mergeValue(B24)&amp;"."&amp; mergeValue(C24)&amp;"."&amp; mergeValue(D24)&amp;"."&amp; mergeValue(E24)&amp;"."&amp; mergeValue(F24)&amp;"."&amp; mergeValue(G24)</f>
        <v>1.1.1.1.1.1.1</v>
      </c>
      <c r="M24" s="1071"/>
      <c r="N24" s="648"/>
      <c r="O24" s="765"/>
      <c r="P24" s="765"/>
      <c r="Q24" s="1096"/>
      <c r="R24" s="1214"/>
      <c r="S24" s="1215" t="s">
        <v>84</v>
      </c>
      <c r="T24" s="1214"/>
      <c r="U24" s="1215" t="s">
        <v>85</v>
      </c>
      <c r="V24" s="765"/>
      <c r="W24" s="1225" t="s">
        <v>656</v>
      </c>
      <c r="X24" s="1010" t="str">
        <f>strCheckDate(O25:V25)</f>
        <v/>
      </c>
      <c r="Y24" s="831"/>
      <c r="Z24" s="831" t="str">
        <f t="shared" si="0"/>
        <v/>
      </c>
      <c r="AA24" s="831"/>
      <c r="AB24" s="831"/>
      <c r="AC24" s="831"/>
      <c r="AI24" s="1010"/>
      <c r="AJ24" s="1010"/>
    </row>
    <row r="25" spans="1:36" ht="11.25" hidden="1">
      <c r="A25" s="1208"/>
      <c r="B25" s="1208"/>
      <c r="C25" s="1208"/>
      <c r="D25" s="1208"/>
      <c r="E25" s="1208"/>
      <c r="F25" s="1208"/>
      <c r="G25" s="1017"/>
      <c r="H25" s="1017"/>
      <c r="I25" s="1208"/>
      <c r="J25" s="1208"/>
      <c r="K25" s="968"/>
      <c r="L25" s="802"/>
      <c r="M25" s="648"/>
      <c r="N25" s="648"/>
      <c r="O25" s="765"/>
      <c r="P25" s="765"/>
      <c r="Q25" s="771" t="str">
        <f>R24 &amp; "-" &amp; T24</f>
        <v>-</v>
      </c>
      <c r="R25" s="1214"/>
      <c r="S25" s="1215"/>
      <c r="T25" s="1214"/>
      <c r="U25" s="1215"/>
      <c r="V25" s="765"/>
      <c r="W25" s="1226"/>
      <c r="Y25" s="831"/>
      <c r="Z25" s="831" t="str">
        <f t="shared" si="0"/>
        <v/>
      </c>
      <c r="AA25" s="831"/>
      <c r="AB25" s="831"/>
      <c r="AC25" s="831"/>
      <c r="AI25" s="1010"/>
      <c r="AJ25" s="1010"/>
    </row>
    <row r="26" spans="1:36" ht="15" customHeight="1">
      <c r="A26" s="1208"/>
      <c r="B26" s="1208"/>
      <c r="C26" s="1208"/>
      <c r="D26" s="1208"/>
      <c r="E26" s="1208"/>
      <c r="F26" s="1208"/>
      <c r="G26" s="1028"/>
      <c r="H26" s="1017"/>
      <c r="I26" s="1208"/>
      <c r="J26" s="1208"/>
      <c r="K26" s="967"/>
      <c r="L26" s="690"/>
      <c r="M26" s="559" t="s">
        <v>25</v>
      </c>
      <c r="N26" s="1008"/>
      <c r="O26" s="1008"/>
      <c r="P26" s="1008"/>
      <c r="Q26" s="1008"/>
      <c r="R26" s="1008"/>
      <c r="S26" s="1008"/>
      <c r="T26" s="1008"/>
      <c r="U26" s="1008"/>
      <c r="V26" s="764"/>
      <c r="W26" s="1227"/>
      <c r="Y26" s="831"/>
      <c r="Z26" s="831" t="str">
        <f t="shared" si="0"/>
        <v>Добавить вид теплоносителя (параметры теплоносителя)</v>
      </c>
      <c r="AA26" s="831"/>
      <c r="AB26" s="831"/>
      <c r="AC26" s="831"/>
      <c r="AI26" s="1010"/>
      <c r="AJ26" s="1010"/>
    </row>
    <row r="27" spans="1:36" ht="15" customHeight="1">
      <c r="A27" s="1208"/>
      <c r="B27" s="1208"/>
      <c r="C27" s="1208"/>
      <c r="D27" s="1208"/>
      <c r="E27" s="1208"/>
      <c r="F27" s="1028"/>
      <c r="G27" s="1028"/>
      <c r="H27" s="1017"/>
      <c r="I27" s="1208"/>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8"/>
      <c r="B28" s="1208"/>
      <c r="C28" s="1208"/>
      <c r="D28" s="1208"/>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8"/>
      <c r="B29" s="1208"/>
      <c r="C29" s="1208"/>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8"/>
      <c r="B30" s="1208"/>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8"/>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2" t="s">
        <v>492</v>
      </c>
      <c r="G2" s="1203"/>
      <c r="H2" s="1204"/>
      <c r="I2" s="642"/>
    </row>
    <row r="3" spans="1:20" ht="3" customHeight="1"/>
    <row r="4" spans="1:20" s="572" customFormat="1" ht="11.25">
      <c r="A4" s="592"/>
      <c r="B4" s="592"/>
      <c r="C4" s="592"/>
      <c r="D4" s="592"/>
      <c r="F4" s="1160" t="s">
        <v>454</v>
      </c>
      <c r="G4" s="1160"/>
      <c r="H4" s="1160"/>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499</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2" t="s">
        <v>632</v>
      </c>
      <c r="M5" s="1222"/>
      <c r="N5" s="1222"/>
      <c r="O5" s="1222"/>
      <c r="P5" s="1222"/>
      <c r="Q5" s="1222"/>
      <c r="R5" s="1222"/>
      <c r="S5" s="1222"/>
      <c r="T5" s="1222"/>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3" t="s">
        <v>85</v>
      </c>
      <c r="P7" s="1243"/>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28" t="str">
        <f>IF(NameOrPr_ch="",IF(NameOrPr="","",NameOrPr),NameOrPr_ch)</f>
        <v>Комитет тарифного регулирования Волгоградской области</v>
      </c>
      <c r="P9" s="1228"/>
      <c r="Q9" s="1228"/>
      <c r="R9" s="1228"/>
      <c r="S9" s="1228"/>
      <c r="T9" s="1228"/>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28" t="str">
        <f>IF(datePr_ch="",IF(datePr="","",datePr),datePr_ch)</f>
        <v>19.12.2018</v>
      </c>
      <c r="P10" s="1228"/>
      <c r="Q10" s="1228"/>
      <c r="R10" s="1228"/>
      <c r="S10" s="1228"/>
      <c r="T10" s="1228"/>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28" t="str">
        <f>IF(numberPr_ch="",IF(numberPr="","",numberPr),numberPr_ch)</f>
        <v>№46/58</v>
      </c>
      <c r="P11" s="1228"/>
      <c r="Q11" s="1228"/>
      <c r="R11" s="1228"/>
      <c r="S11" s="1228"/>
      <c r="T11" s="1228"/>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28" t="str">
        <f>IF(IstPub_ch="",IF(IstPub="","",IstPub),IstPub_ch)</f>
        <v xml:space="preserve">Государственная система правовой информации.
Официальный интернет-портал правовой информации. www.pravo.gov.ru         </v>
      </c>
      <c r="P12" s="1228"/>
      <c r="Q12" s="1228"/>
      <c r="R12" s="1228"/>
      <c r="S12" s="1228"/>
      <c r="T12" s="1228"/>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3"/>
      <c r="M13" s="1223"/>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9"/>
      <c r="P14" s="1229"/>
      <c r="Q14" s="1229"/>
      <c r="R14" s="1229"/>
      <c r="S14" s="1229"/>
      <c r="T14" s="1229"/>
      <c r="U14" s="1229"/>
    </row>
    <row r="15" spans="1:34">
      <c r="J15" s="531"/>
      <c r="K15" s="531"/>
      <c r="L15" s="1160" t="s">
        <v>454</v>
      </c>
      <c r="M15" s="1160"/>
      <c r="N15" s="1160"/>
      <c r="O15" s="1160"/>
      <c r="P15" s="1160"/>
      <c r="Q15" s="1160"/>
      <c r="R15" s="1160"/>
      <c r="S15" s="1160"/>
      <c r="T15" s="1160"/>
      <c r="U15" s="1160"/>
      <c r="V15" s="1160"/>
      <c r="W15" s="1160" t="s">
        <v>455</v>
      </c>
    </row>
    <row r="16" spans="1:34" ht="14.25" customHeight="1">
      <c r="J16" s="531"/>
      <c r="K16" s="531"/>
      <c r="L16" s="1235" t="s">
        <v>92</v>
      </c>
      <c r="M16" s="1235" t="s">
        <v>640</v>
      </c>
      <c r="N16" s="663"/>
      <c r="O16" s="1236" t="s">
        <v>642</v>
      </c>
      <c r="P16" s="1237"/>
      <c r="Q16" s="1237"/>
      <c r="R16" s="1237"/>
      <c r="S16" s="1237"/>
      <c r="T16" s="1238"/>
      <c r="U16" s="1219" t="s">
        <v>341</v>
      </c>
      <c r="V16" s="1232" t="s">
        <v>275</v>
      </c>
      <c r="W16" s="1160"/>
    </row>
    <row r="17" spans="1:36" ht="14.25" customHeight="1">
      <c r="J17" s="531"/>
      <c r="K17" s="531"/>
      <c r="L17" s="1235"/>
      <c r="M17" s="1235"/>
      <c r="N17" s="664"/>
      <c r="O17" s="1241" t="s">
        <v>606</v>
      </c>
      <c r="P17" s="1239" t="s">
        <v>271</v>
      </c>
      <c r="Q17" s="1240"/>
      <c r="R17" s="1216" t="s">
        <v>655</v>
      </c>
      <c r="S17" s="1217"/>
      <c r="T17" s="1218"/>
      <c r="U17" s="1220"/>
      <c r="V17" s="1233"/>
      <c r="W17" s="1160"/>
    </row>
    <row r="18" spans="1:36" ht="33.75" customHeight="1">
      <c r="J18" s="531"/>
      <c r="K18" s="531"/>
      <c r="L18" s="1235"/>
      <c r="M18" s="1235"/>
      <c r="N18" s="665"/>
      <c r="O18" s="1242"/>
      <c r="P18" s="537" t="s">
        <v>607</v>
      </c>
      <c r="Q18" s="537" t="s">
        <v>6</v>
      </c>
      <c r="R18" s="538" t="s">
        <v>274</v>
      </c>
      <c r="S18" s="1230" t="s">
        <v>273</v>
      </c>
      <c r="T18" s="1231"/>
      <c r="U18" s="1221"/>
      <c r="V18" s="1234"/>
      <c r="W18" s="116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4">
        <f ca="1">OFFSET(S19,0,-1)+1</f>
        <v>7</v>
      </c>
      <c r="T19" s="1224"/>
      <c r="U19" s="650">
        <f ca="1">OFFSET(U19,0,-2)+1</f>
        <v>8</v>
      </c>
      <c r="V19" s="651">
        <f ca="1">OFFSET(V19,0,-1)</f>
        <v>8</v>
      </c>
      <c r="W19" s="650">
        <f ca="1">OFFSET(W19,0,-1)+1</f>
        <v>9</v>
      </c>
    </row>
    <row r="20" spans="1:36" ht="22.5">
      <c r="A20" s="1208">
        <v>1</v>
      </c>
      <c r="B20" s="885"/>
      <c r="C20" s="885"/>
      <c r="D20" s="885"/>
      <c r="E20" s="886"/>
      <c r="F20" s="887"/>
      <c r="G20" s="887"/>
      <c r="H20" s="887"/>
      <c r="I20" s="888"/>
      <c r="J20" s="883"/>
      <c r="K20" s="890"/>
      <c r="L20" s="595">
        <f>mergeValue(A20)</f>
        <v>1</v>
      </c>
      <c r="M20" s="643" t="s">
        <v>20</v>
      </c>
      <c r="N20" s="648"/>
      <c r="O20" s="1209"/>
      <c r="P20" s="1209"/>
      <c r="Q20" s="1209"/>
      <c r="R20" s="1209"/>
      <c r="S20" s="1209"/>
      <c r="T20" s="1209"/>
      <c r="U20" s="1209"/>
      <c r="V20" s="1209"/>
      <c r="W20" s="632" t="s">
        <v>477</v>
      </c>
      <c r="Y20" s="591"/>
      <c r="Z20" s="591" t="str">
        <f t="shared" ref="Z20:Z33" si="0">IF(M20="","",M20 )</f>
        <v>Наименование тарифа</v>
      </c>
      <c r="AA20" s="591"/>
      <c r="AB20" s="591"/>
      <c r="AC20" s="591"/>
      <c r="AI20" s="587"/>
      <c r="AJ20" s="587"/>
    </row>
    <row r="21" spans="1:36" ht="22.5">
      <c r="A21" s="1208"/>
      <c r="B21" s="1208">
        <v>1</v>
      </c>
      <c r="C21" s="885"/>
      <c r="D21" s="885"/>
      <c r="E21" s="887"/>
      <c r="F21" s="887"/>
      <c r="G21" s="887"/>
      <c r="H21" s="887"/>
      <c r="I21" s="882"/>
      <c r="J21" s="881"/>
      <c r="K21" s="884"/>
      <c r="L21" s="595" t="str">
        <f>mergeValue(A21) &amp;"."&amp; mergeValue(B21)</f>
        <v>1.1</v>
      </c>
      <c r="M21" s="548" t="s">
        <v>16</v>
      </c>
      <c r="N21" s="648"/>
      <c r="O21" s="1209"/>
      <c r="P21" s="1209"/>
      <c r="Q21" s="1209"/>
      <c r="R21" s="1209"/>
      <c r="S21" s="1209"/>
      <c r="T21" s="1209"/>
      <c r="U21" s="1209"/>
      <c r="V21" s="1209"/>
      <c r="W21" s="632" t="s">
        <v>478</v>
      </c>
      <c r="Y21" s="591"/>
      <c r="Z21" s="591" t="str">
        <f t="shared" si="0"/>
        <v>Территория действия тарифа</v>
      </c>
      <c r="AA21" s="591"/>
      <c r="AB21" s="591"/>
      <c r="AC21" s="591"/>
      <c r="AI21" s="587"/>
      <c r="AJ21" s="587"/>
    </row>
    <row r="22" spans="1:36" ht="22.5">
      <c r="A22" s="1208"/>
      <c r="B22" s="1208"/>
      <c r="C22" s="1208">
        <v>1</v>
      </c>
      <c r="D22" s="885"/>
      <c r="E22" s="887"/>
      <c r="F22" s="887"/>
      <c r="G22" s="887"/>
      <c r="H22" s="887"/>
      <c r="I22" s="889"/>
      <c r="J22" s="881"/>
      <c r="K22" s="884"/>
      <c r="L22" s="595" t="str">
        <f>mergeValue(A22) &amp;"."&amp; mergeValue(B22)&amp;"."&amp; mergeValue(C22)</f>
        <v>1.1.1</v>
      </c>
      <c r="M22" s="549" t="s">
        <v>7</v>
      </c>
      <c r="N22" s="648"/>
      <c r="O22" s="1209"/>
      <c r="P22" s="1209"/>
      <c r="Q22" s="1209"/>
      <c r="R22" s="1209"/>
      <c r="S22" s="1209"/>
      <c r="T22" s="1209"/>
      <c r="U22" s="1209"/>
      <c r="V22" s="1209"/>
      <c r="W22" s="632" t="s">
        <v>634</v>
      </c>
      <c r="Y22" s="591"/>
      <c r="Z22" s="591" t="str">
        <f t="shared" si="0"/>
        <v xml:space="preserve">Наименование системы теплоснабжения </v>
      </c>
      <c r="AA22" s="591"/>
      <c r="AB22" s="591"/>
      <c r="AC22" s="591"/>
      <c r="AI22" s="587"/>
      <c r="AJ22" s="587"/>
    </row>
    <row r="23" spans="1:36" ht="22.5">
      <c r="A23" s="1208"/>
      <c r="B23" s="1208"/>
      <c r="C23" s="1208"/>
      <c r="D23" s="1208">
        <v>1</v>
      </c>
      <c r="E23" s="887"/>
      <c r="F23" s="887"/>
      <c r="G23" s="887"/>
      <c r="H23" s="887"/>
      <c r="I23" s="889"/>
      <c r="J23" s="881"/>
      <c r="K23" s="884"/>
      <c r="L23" s="595" t="str">
        <f>mergeValue(A23) &amp;"."&amp; mergeValue(B23)&amp;"."&amp; mergeValue(C23)&amp;"."&amp; mergeValue(D23)</f>
        <v>1.1.1.1</v>
      </c>
      <c r="M23" s="550" t="s">
        <v>22</v>
      </c>
      <c r="N23" s="648"/>
      <c r="O23" s="1209"/>
      <c r="P23" s="1209"/>
      <c r="Q23" s="1209"/>
      <c r="R23" s="1209"/>
      <c r="S23" s="1209"/>
      <c r="T23" s="1209"/>
      <c r="U23" s="1209"/>
      <c r="V23" s="1209"/>
      <c r="W23" s="632" t="s">
        <v>635</v>
      </c>
      <c r="Y23" s="591"/>
      <c r="Z23" s="591" t="str">
        <f t="shared" si="0"/>
        <v xml:space="preserve">Источник тепловой энергии  </v>
      </c>
      <c r="AA23" s="591"/>
      <c r="AB23" s="591"/>
      <c r="AC23" s="591"/>
      <c r="AI23" s="587"/>
      <c r="AJ23" s="587"/>
    </row>
    <row r="24" spans="1:36" ht="101.25">
      <c r="A24" s="1208"/>
      <c r="B24" s="1208"/>
      <c r="C24" s="1208"/>
      <c r="D24" s="1208"/>
      <c r="E24" s="1208">
        <v>1</v>
      </c>
      <c r="F24" s="887"/>
      <c r="G24" s="887"/>
      <c r="H24" s="885">
        <v>1</v>
      </c>
      <c r="I24" s="1208">
        <v>1</v>
      </c>
      <c r="J24" s="887"/>
      <c r="K24" s="892"/>
      <c r="L24" s="595" t="str">
        <f>mergeValue(A24) &amp;"."&amp; mergeValue(B24)&amp;"."&amp; mergeValue(C24)&amp;"."&amp; mergeValue(D24)&amp;"."&amp; mergeValue(E24)</f>
        <v>1.1.1.1.1</v>
      </c>
      <c r="M24" s="556" t="s">
        <v>9</v>
      </c>
      <c r="N24" s="648"/>
      <c r="O24" s="1210"/>
      <c r="P24" s="1210"/>
      <c r="Q24" s="1210"/>
      <c r="R24" s="1210"/>
      <c r="S24" s="1210"/>
      <c r="T24" s="1210"/>
      <c r="U24" s="1210"/>
      <c r="V24" s="1210"/>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8"/>
      <c r="B25" s="1208"/>
      <c r="C25" s="1208"/>
      <c r="D25" s="1208"/>
      <c r="E25" s="1208"/>
      <c r="F25" s="1208">
        <v>1</v>
      </c>
      <c r="G25" s="885"/>
      <c r="H25" s="885"/>
      <c r="I25" s="1208"/>
      <c r="J25" s="1208">
        <v>1</v>
      </c>
      <c r="K25" s="893"/>
      <c r="L25" s="595" t="str">
        <f>mergeValue(A25) &amp;"."&amp; mergeValue(B25)&amp;"."&amp; mergeValue(C25)&amp;"."&amp; mergeValue(D25)&amp;"."&amp; mergeValue(E25)&amp;"."&amp; mergeValue(F25)</f>
        <v>1.1.1.1.1.1</v>
      </c>
      <c r="M25" s="557" t="s">
        <v>10</v>
      </c>
      <c r="N25" s="648"/>
      <c r="O25" s="1211"/>
      <c r="P25" s="1212"/>
      <c r="Q25" s="1212"/>
      <c r="R25" s="1212"/>
      <c r="S25" s="1212"/>
      <c r="T25" s="1212"/>
      <c r="U25" s="1212"/>
      <c r="V25" s="1213"/>
      <c r="W25" s="632" t="s">
        <v>637</v>
      </c>
      <c r="Y25" s="591"/>
      <c r="Z25" s="591" t="str">
        <f t="shared" si="0"/>
        <v>Группа потребителей</v>
      </c>
      <c r="AA25" s="591"/>
      <c r="AB25" s="591"/>
      <c r="AC25" s="591"/>
      <c r="AI25" s="587"/>
      <c r="AJ25" s="587"/>
    </row>
    <row r="26" spans="1:36" ht="189" customHeight="1">
      <c r="A26" s="1208"/>
      <c r="B26" s="1208"/>
      <c r="C26" s="1208"/>
      <c r="D26" s="1208"/>
      <c r="E26" s="1208"/>
      <c r="F26" s="1208"/>
      <c r="G26" s="885">
        <v>1</v>
      </c>
      <c r="H26" s="885"/>
      <c r="I26" s="1208"/>
      <c r="J26" s="1208"/>
      <c r="K26" s="893">
        <v>1</v>
      </c>
      <c r="L26" s="595" t="str">
        <f>mergeValue(A26) &amp;"."&amp; mergeValue(B26)&amp;"."&amp; mergeValue(C26)&amp;"."&amp; mergeValue(D26)&amp;"."&amp; mergeValue(E26)&amp;"."&amp; mergeValue(F26)&amp;"."&amp; mergeValue(G26)</f>
        <v>1.1.1.1.1.1.1</v>
      </c>
      <c r="M26" s="1071"/>
      <c r="N26" s="648"/>
      <c r="O26" s="564"/>
      <c r="P26" s="564"/>
      <c r="Q26" s="1096"/>
      <c r="R26" s="1214"/>
      <c r="S26" s="1215" t="s">
        <v>84</v>
      </c>
      <c r="T26" s="1214"/>
      <c r="U26" s="1215" t="s">
        <v>85</v>
      </c>
      <c r="V26" s="564"/>
      <c r="W26" s="1225" t="s">
        <v>656</v>
      </c>
      <c r="X26" s="587" t="str">
        <f>strCheckDate(O27:V27)</f>
        <v/>
      </c>
      <c r="Y26" s="591"/>
      <c r="Z26" s="591" t="str">
        <f t="shared" si="0"/>
        <v/>
      </c>
      <c r="AA26" s="591"/>
      <c r="AB26" s="591"/>
      <c r="AC26" s="591"/>
      <c r="AI26" s="587"/>
      <c r="AJ26" s="587"/>
    </row>
    <row r="27" spans="1:36" ht="11.25" hidden="1">
      <c r="A27" s="1208"/>
      <c r="B27" s="1208"/>
      <c r="C27" s="1208"/>
      <c r="D27" s="1208"/>
      <c r="E27" s="1208"/>
      <c r="F27" s="1208"/>
      <c r="G27" s="885"/>
      <c r="H27" s="885"/>
      <c r="I27" s="1208"/>
      <c r="J27" s="1208"/>
      <c r="K27" s="893"/>
      <c r="L27" s="602"/>
      <c r="M27" s="648"/>
      <c r="N27" s="648"/>
      <c r="O27" s="564"/>
      <c r="P27" s="564"/>
      <c r="Q27" s="586" t="str">
        <f>R26 &amp; "-" &amp; T26</f>
        <v>-</v>
      </c>
      <c r="R27" s="1214"/>
      <c r="S27" s="1215"/>
      <c r="T27" s="1214"/>
      <c r="U27" s="1215"/>
      <c r="V27" s="564"/>
      <c r="W27" s="1226"/>
      <c r="Y27" s="591"/>
      <c r="Z27" s="591" t="str">
        <f t="shared" si="0"/>
        <v/>
      </c>
      <c r="AA27" s="591"/>
      <c r="AB27" s="591"/>
      <c r="AC27" s="591"/>
      <c r="AI27" s="587"/>
      <c r="AJ27" s="587"/>
    </row>
    <row r="28" spans="1:36" ht="15" customHeight="1">
      <c r="A28" s="1208"/>
      <c r="B28" s="1208"/>
      <c r="C28" s="1208"/>
      <c r="D28" s="1208"/>
      <c r="E28" s="1208"/>
      <c r="F28" s="1208"/>
      <c r="G28" s="887"/>
      <c r="H28" s="885"/>
      <c r="I28" s="1208"/>
      <c r="J28" s="1208"/>
      <c r="K28" s="892"/>
      <c r="L28" s="540"/>
      <c r="M28" s="559" t="s">
        <v>25</v>
      </c>
      <c r="N28" s="566"/>
      <c r="O28" s="566"/>
      <c r="P28" s="566"/>
      <c r="Q28" s="566"/>
      <c r="R28" s="566"/>
      <c r="S28" s="566"/>
      <c r="T28" s="566"/>
      <c r="U28" s="566"/>
      <c r="V28" s="562"/>
      <c r="W28" s="1227"/>
      <c r="Y28" s="591"/>
      <c r="Z28" s="591" t="str">
        <f t="shared" si="0"/>
        <v>Добавить вид теплоносителя (параметры теплоносителя)</v>
      </c>
      <c r="AA28" s="591"/>
      <c r="AB28" s="591"/>
      <c r="AC28" s="591"/>
      <c r="AI28" s="587"/>
      <c r="AJ28" s="587"/>
    </row>
    <row r="29" spans="1:36" ht="15" customHeight="1">
      <c r="A29" s="1208"/>
      <c r="B29" s="1208"/>
      <c r="C29" s="1208"/>
      <c r="D29" s="1208"/>
      <c r="E29" s="1208"/>
      <c r="F29" s="887"/>
      <c r="G29" s="887"/>
      <c r="H29" s="885"/>
      <c r="I29" s="1208"/>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8"/>
      <c r="B30" s="1208"/>
      <c r="C30" s="1208"/>
      <c r="D30" s="1208"/>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8"/>
      <c r="B31" s="1208"/>
      <c r="C31" s="1208"/>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8"/>
      <c r="B32" s="1208"/>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8"/>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1" t="s">
        <v>633</v>
      </c>
      <c r="N36" s="1201"/>
      <c r="O36" s="1201"/>
      <c r="P36" s="1201"/>
      <c r="Q36" s="1201"/>
      <c r="R36" s="1201"/>
      <c r="S36" s="1201"/>
      <c r="T36" s="1201"/>
      <c r="U36" s="1201"/>
      <c r="V36" s="1201"/>
      <c r="W36" s="1201"/>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2" t="s">
        <v>492</v>
      </c>
      <c r="G2" s="1203"/>
      <c r="H2" s="1204"/>
      <c r="I2" s="808"/>
    </row>
    <row r="3" spans="1:20" ht="3" customHeight="1"/>
    <row r="4" spans="1:20" s="572" customFormat="1" ht="11.25">
      <c r="A4" s="773"/>
      <c r="B4" s="773"/>
      <c r="C4" s="773"/>
      <c r="D4" s="773"/>
      <c r="F4" s="1160" t="s">
        <v>454</v>
      </c>
      <c r="G4" s="1160"/>
      <c r="H4" s="1160"/>
      <c r="I4" s="1205"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5"/>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29.12.2018</v>
      </c>
      <c r="I7" s="818" t="s">
        <v>494</v>
      </c>
      <c r="J7" s="617"/>
      <c r="K7" s="773"/>
      <c r="L7" s="773"/>
      <c r="M7" s="773"/>
      <c r="N7" s="773"/>
      <c r="O7" s="773"/>
      <c r="P7" s="773"/>
      <c r="Q7" s="773"/>
      <c r="R7" s="773"/>
      <c r="S7" s="773"/>
      <c r="T7" s="773"/>
    </row>
    <row r="8" spans="1:20" s="572" customFormat="1" ht="45">
      <c r="A8" s="1206">
        <v>1</v>
      </c>
      <c r="B8" s="773"/>
      <c r="C8" s="773"/>
      <c r="D8" s="773"/>
      <c r="F8" s="816" t="str">
        <f>"2." &amp;mergeValue(A8)</f>
        <v>2.1</v>
      </c>
      <c r="G8" s="817" t="s">
        <v>495</v>
      </c>
      <c r="H8" s="807"/>
      <c r="I8" s="818" t="s">
        <v>591</v>
      </c>
      <c r="J8" s="617"/>
      <c r="K8" s="773"/>
      <c r="L8" s="773"/>
      <c r="M8" s="773"/>
      <c r="N8" s="773"/>
      <c r="O8" s="773"/>
      <c r="P8" s="773"/>
      <c r="Q8" s="773"/>
      <c r="R8" s="773"/>
      <c r="S8" s="773"/>
      <c r="T8" s="773"/>
    </row>
    <row r="9" spans="1:20" s="572" customFormat="1" ht="22.5">
      <c r="A9" s="1206"/>
      <c r="B9" s="773"/>
      <c r="C9" s="773"/>
      <c r="D9" s="773"/>
      <c r="F9" s="816" t="str">
        <f>"3." &amp;mergeValue(A9)</f>
        <v>3.1</v>
      </c>
      <c r="G9" s="817" t="s">
        <v>496</v>
      </c>
      <c r="H9" s="807"/>
      <c r="I9" s="818" t="s">
        <v>589</v>
      </c>
      <c r="J9" s="617"/>
      <c r="K9" s="773"/>
      <c r="L9" s="773"/>
      <c r="M9" s="773"/>
      <c r="N9" s="773"/>
      <c r="O9" s="773"/>
      <c r="P9" s="773"/>
      <c r="Q9" s="773"/>
      <c r="R9" s="773"/>
      <c r="S9" s="773"/>
      <c r="T9" s="773"/>
    </row>
    <row r="10" spans="1:20" s="572" customFormat="1" ht="22.5">
      <c r="A10" s="1206"/>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06"/>
      <c r="B11" s="1206">
        <v>1</v>
      </c>
      <c r="C11" s="779"/>
      <c r="D11" s="779"/>
      <c r="F11" s="816" t="str">
        <f>"4."&amp;mergeValue(A11) &amp;"."&amp;mergeValue(B11)</f>
        <v>4.1.1</v>
      </c>
      <c r="G11" s="832" t="s">
        <v>593</v>
      </c>
      <c r="H11" s="807" t="str">
        <f>IF(region_name="","",region_name)</f>
        <v>Волгоградская область</v>
      </c>
      <c r="I11" s="818" t="s">
        <v>500</v>
      </c>
      <c r="J11" s="617"/>
      <c r="K11" s="773"/>
      <c r="L11" s="773"/>
      <c r="M11" s="773"/>
      <c r="N11" s="773"/>
      <c r="O11" s="773"/>
      <c r="P11" s="773"/>
      <c r="Q11" s="773"/>
      <c r="R11" s="773"/>
      <c r="S11" s="773"/>
      <c r="T11" s="773"/>
    </row>
    <row r="12" spans="1:20" s="572" customFormat="1" ht="22.5">
      <c r="A12" s="1206"/>
      <c r="B12" s="1206"/>
      <c r="C12" s="1206">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06"/>
      <c r="B13" s="1206"/>
      <c r="C13" s="1206"/>
      <c r="D13" s="779">
        <v>1</v>
      </c>
      <c r="F13" s="816" t="str">
        <f>"4."&amp;mergeValue(A13) &amp;"."&amp;mergeValue(B13)&amp;"."&amp;mergeValue(C13)&amp;"."&amp;mergeValue(D13)</f>
        <v>4.1.1.1.1</v>
      </c>
      <c r="G13" s="820" t="s">
        <v>499</v>
      </c>
      <c r="H13" s="807"/>
      <c r="I13" s="1207" t="s">
        <v>592</v>
      </c>
      <c r="J13" s="617"/>
      <c r="K13" s="773"/>
      <c r="L13" s="773"/>
      <c r="M13" s="773"/>
      <c r="N13" s="773"/>
      <c r="O13" s="773"/>
      <c r="P13" s="773"/>
      <c r="Q13" s="773"/>
      <c r="R13" s="773"/>
      <c r="S13" s="773"/>
      <c r="T13" s="773"/>
    </row>
    <row r="14" spans="1:20" s="572" customFormat="1" ht="18.75">
      <c r="A14" s="1206"/>
      <c r="B14" s="1206"/>
      <c r="C14" s="1206"/>
      <c r="D14" s="779"/>
      <c r="F14" s="821"/>
      <c r="G14" s="761" t="s">
        <v>4</v>
      </c>
      <c r="H14" s="626"/>
      <c r="I14" s="1207"/>
      <c r="J14" s="617"/>
      <c r="K14" s="773"/>
      <c r="L14" s="773"/>
      <c r="M14" s="773"/>
      <c r="N14" s="773"/>
      <c r="O14" s="773"/>
      <c r="P14" s="773"/>
      <c r="Q14" s="773"/>
      <c r="R14" s="773"/>
      <c r="S14" s="773"/>
      <c r="T14" s="773"/>
    </row>
    <row r="15" spans="1:20" s="572" customFormat="1" ht="18.75">
      <c r="A15" s="1206"/>
      <c r="B15" s="1206"/>
      <c r="C15" s="779"/>
      <c r="D15" s="779"/>
      <c r="F15" s="636"/>
      <c r="G15" s="579" t="s">
        <v>403</v>
      </c>
      <c r="H15" s="637"/>
      <c r="I15" s="638"/>
      <c r="J15" s="617"/>
      <c r="K15" s="773"/>
      <c r="L15" s="773"/>
      <c r="M15" s="773"/>
      <c r="N15" s="773"/>
      <c r="O15" s="773"/>
      <c r="P15" s="773"/>
      <c r="Q15" s="773"/>
      <c r="R15" s="773"/>
      <c r="S15" s="773"/>
      <c r="T15" s="773"/>
    </row>
    <row r="16" spans="1:20" s="572" customFormat="1" ht="18.75">
      <c r="A16" s="1206"/>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1" t="s">
        <v>594</v>
      </c>
      <c r="H19" s="1201"/>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2" t="s">
        <v>632</v>
      </c>
      <c r="M5" s="1222"/>
      <c r="N5" s="1222"/>
      <c r="O5" s="1222"/>
      <c r="P5" s="1222"/>
      <c r="Q5" s="1222"/>
      <c r="R5" s="1222"/>
      <c r="S5" s="1222"/>
      <c r="T5" s="1222"/>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4"/>
      <c r="P7" s="1245"/>
      <c r="Q7" s="1245"/>
      <c r="R7" s="1245"/>
      <c r="S7" s="1245"/>
      <c r="T7" s="1246"/>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28" t="str">
        <f>IF(NameOrPr_ch="",IF(NameOrPr="","",NameOrPr),NameOrPr_ch)</f>
        <v>Комитет тарифного регулирования Волгоградской области</v>
      </c>
      <c r="P9" s="1228"/>
      <c r="Q9" s="1228"/>
      <c r="R9" s="1228"/>
      <c r="S9" s="1228"/>
      <c r="T9" s="1228"/>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28" t="str">
        <f>IF(datePr_ch="",IF(datePr="","",datePr),datePr_ch)</f>
        <v>19.12.2018</v>
      </c>
      <c r="P10" s="1228"/>
      <c r="Q10" s="1228"/>
      <c r="R10" s="1228"/>
      <c r="S10" s="1228"/>
      <c r="T10" s="1228"/>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28" t="str">
        <f>IF(numberPr_ch="",IF(numberPr="","",numberPr),numberPr_ch)</f>
        <v>№46/58</v>
      </c>
      <c r="P11" s="1228"/>
      <c r="Q11" s="1228"/>
      <c r="R11" s="1228"/>
      <c r="S11" s="1228"/>
      <c r="T11" s="1228"/>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28" t="str">
        <f>IF(IstPub_ch="",IF(IstPub="","",IstPub),IstPub_ch)</f>
        <v xml:space="preserve">Государственная система правовой информации.
Официальный интернет-портал правовой информации. www.pravo.gov.ru         </v>
      </c>
      <c r="P12" s="1228"/>
      <c r="Q12" s="1228"/>
      <c r="R12" s="1228"/>
      <c r="S12" s="1228"/>
      <c r="T12" s="1228"/>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3"/>
      <c r="M13" s="1223"/>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9"/>
      <c r="P14" s="1229"/>
      <c r="Q14" s="1229"/>
      <c r="R14" s="1229"/>
      <c r="S14" s="1229"/>
      <c r="T14" s="1229"/>
      <c r="U14" s="1229"/>
    </row>
    <row r="15" spans="1:34">
      <c r="J15" s="688"/>
      <c r="K15" s="688"/>
      <c r="L15" s="1160" t="s">
        <v>454</v>
      </c>
      <c r="M15" s="1160"/>
      <c r="N15" s="1160"/>
      <c r="O15" s="1160"/>
      <c r="P15" s="1160"/>
      <c r="Q15" s="1160"/>
      <c r="R15" s="1160"/>
      <c r="S15" s="1160"/>
      <c r="T15" s="1160"/>
      <c r="U15" s="1160"/>
      <c r="V15" s="1160"/>
      <c r="W15" s="1160" t="s">
        <v>455</v>
      </c>
    </row>
    <row r="16" spans="1:34" ht="14.25" customHeight="1">
      <c r="J16" s="688"/>
      <c r="K16" s="688"/>
      <c r="L16" s="1235" t="s">
        <v>92</v>
      </c>
      <c r="M16" s="1235" t="s">
        <v>640</v>
      </c>
      <c r="N16" s="663"/>
      <c r="O16" s="1236" t="s">
        <v>642</v>
      </c>
      <c r="P16" s="1237"/>
      <c r="Q16" s="1237"/>
      <c r="R16" s="1237"/>
      <c r="S16" s="1237"/>
      <c r="T16" s="1238"/>
      <c r="U16" s="1219" t="s">
        <v>341</v>
      </c>
      <c r="V16" s="1232" t="s">
        <v>275</v>
      </c>
      <c r="W16" s="1160"/>
    </row>
    <row r="17" spans="1:36" ht="14.25" customHeight="1">
      <c r="J17" s="688"/>
      <c r="K17" s="688"/>
      <c r="L17" s="1235"/>
      <c r="M17" s="1235"/>
      <c r="N17" s="664"/>
      <c r="O17" s="1241" t="s">
        <v>606</v>
      </c>
      <c r="P17" s="1239" t="s">
        <v>271</v>
      </c>
      <c r="Q17" s="1240"/>
      <c r="R17" s="1216" t="s">
        <v>655</v>
      </c>
      <c r="S17" s="1217"/>
      <c r="T17" s="1218"/>
      <c r="U17" s="1220"/>
      <c r="V17" s="1233"/>
      <c r="W17" s="1160"/>
    </row>
    <row r="18" spans="1:36" ht="33.75" customHeight="1">
      <c r="J18" s="688"/>
      <c r="K18" s="688"/>
      <c r="L18" s="1235"/>
      <c r="M18" s="1235"/>
      <c r="N18" s="665"/>
      <c r="O18" s="1242"/>
      <c r="P18" s="758" t="s">
        <v>607</v>
      </c>
      <c r="Q18" s="758" t="s">
        <v>6</v>
      </c>
      <c r="R18" s="782" t="s">
        <v>274</v>
      </c>
      <c r="S18" s="1230" t="s">
        <v>273</v>
      </c>
      <c r="T18" s="1231"/>
      <c r="U18" s="1221"/>
      <c r="V18" s="1234"/>
      <c r="W18" s="116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4">
        <f ca="1">OFFSET(S19,0,-1)+1</f>
        <v>7</v>
      </c>
      <c r="T19" s="1224"/>
      <c r="U19" s="780">
        <f ca="1">OFFSET(U19,0,-2)+1</f>
        <v>8</v>
      </c>
      <c r="V19" s="651">
        <f ca="1">OFFSET(V19,0,-1)</f>
        <v>8</v>
      </c>
      <c r="W19" s="780">
        <f ca="1">OFFSET(W19,0,-1)+1</f>
        <v>9</v>
      </c>
    </row>
    <row r="20" spans="1:36" ht="22.5">
      <c r="A20" s="1208">
        <v>1</v>
      </c>
      <c r="B20" s="885"/>
      <c r="C20" s="885"/>
      <c r="D20" s="885"/>
      <c r="E20" s="886"/>
      <c r="F20" s="887"/>
      <c r="G20" s="887"/>
      <c r="H20" s="887"/>
      <c r="I20" s="888"/>
      <c r="J20" s="883"/>
      <c r="K20" s="890"/>
      <c r="L20" s="783">
        <f>mergeValue(A20)</f>
        <v>1</v>
      </c>
      <c r="M20" s="643" t="s">
        <v>20</v>
      </c>
      <c r="N20" s="648"/>
      <c r="O20" s="1209"/>
      <c r="P20" s="1209"/>
      <c r="Q20" s="1209"/>
      <c r="R20" s="1209"/>
      <c r="S20" s="1209"/>
      <c r="T20" s="1209"/>
      <c r="U20" s="1209"/>
      <c r="V20" s="1209"/>
      <c r="W20" s="632" t="s">
        <v>477</v>
      </c>
      <c r="Y20" s="831"/>
      <c r="Z20" s="831" t="str">
        <f t="shared" ref="Z20:Z33" si="0">IF(M20="","",M20 )</f>
        <v>Наименование тарифа</v>
      </c>
      <c r="AA20" s="831"/>
      <c r="AB20" s="831"/>
      <c r="AC20" s="831"/>
      <c r="AI20" s="810"/>
      <c r="AJ20" s="810"/>
    </row>
    <row r="21" spans="1:36" ht="22.5">
      <c r="A21" s="1208"/>
      <c r="B21" s="1208">
        <v>1</v>
      </c>
      <c r="C21" s="885"/>
      <c r="D21" s="885"/>
      <c r="E21" s="887"/>
      <c r="F21" s="887"/>
      <c r="G21" s="887"/>
      <c r="H21" s="887"/>
      <c r="I21" s="882"/>
      <c r="J21" s="881"/>
      <c r="K21" s="884"/>
      <c r="L21" s="783" t="str">
        <f>mergeValue(A21) &amp;"."&amp; mergeValue(B21)</f>
        <v>1.1</v>
      </c>
      <c r="M21" s="694" t="s">
        <v>16</v>
      </c>
      <c r="N21" s="648"/>
      <c r="O21" s="1209"/>
      <c r="P21" s="1209"/>
      <c r="Q21" s="1209"/>
      <c r="R21" s="1209"/>
      <c r="S21" s="1209"/>
      <c r="T21" s="1209"/>
      <c r="U21" s="1209"/>
      <c r="V21" s="1209"/>
      <c r="W21" s="632" t="s">
        <v>478</v>
      </c>
      <c r="Y21" s="831"/>
      <c r="Z21" s="831" t="str">
        <f t="shared" si="0"/>
        <v>Территория действия тарифа</v>
      </c>
      <c r="AA21" s="831"/>
      <c r="AB21" s="831"/>
      <c r="AC21" s="831"/>
      <c r="AI21" s="810"/>
      <c r="AJ21" s="810"/>
    </row>
    <row r="22" spans="1:36" ht="22.5">
      <c r="A22" s="1208"/>
      <c r="B22" s="1208"/>
      <c r="C22" s="1208">
        <v>1</v>
      </c>
      <c r="D22" s="885"/>
      <c r="E22" s="887"/>
      <c r="F22" s="887"/>
      <c r="G22" s="887"/>
      <c r="H22" s="887"/>
      <c r="I22" s="889"/>
      <c r="J22" s="881"/>
      <c r="K22" s="884"/>
      <c r="L22" s="783" t="str">
        <f>mergeValue(A22) &amp;"."&amp; mergeValue(B22)&amp;"."&amp; mergeValue(C22)</f>
        <v>1.1.1</v>
      </c>
      <c r="M22" s="695" t="s">
        <v>7</v>
      </c>
      <c r="N22" s="648"/>
      <c r="O22" s="1209"/>
      <c r="P22" s="1209"/>
      <c r="Q22" s="1209"/>
      <c r="R22" s="1209"/>
      <c r="S22" s="1209"/>
      <c r="T22" s="1209"/>
      <c r="U22" s="1209"/>
      <c r="V22" s="1209"/>
      <c r="W22" s="632" t="s">
        <v>634</v>
      </c>
      <c r="Y22" s="831"/>
      <c r="Z22" s="831" t="str">
        <f t="shared" si="0"/>
        <v xml:space="preserve">Наименование системы теплоснабжения </v>
      </c>
      <c r="AA22" s="831"/>
      <c r="AB22" s="831"/>
      <c r="AC22" s="831"/>
      <c r="AI22" s="810"/>
      <c r="AJ22" s="810"/>
    </row>
    <row r="23" spans="1:36" ht="22.5">
      <c r="A23" s="1208"/>
      <c r="B23" s="1208"/>
      <c r="C23" s="1208"/>
      <c r="D23" s="1208">
        <v>1</v>
      </c>
      <c r="E23" s="887"/>
      <c r="F23" s="887"/>
      <c r="G23" s="887"/>
      <c r="H23" s="887"/>
      <c r="I23" s="889"/>
      <c r="J23" s="881"/>
      <c r="K23" s="884"/>
      <c r="L23" s="783" t="str">
        <f>mergeValue(A23) &amp;"."&amp; mergeValue(B23)&amp;"."&amp; mergeValue(C23)&amp;"."&amp; mergeValue(D23)</f>
        <v>1.1.1.1</v>
      </c>
      <c r="M23" s="696" t="s">
        <v>22</v>
      </c>
      <c r="N23" s="648"/>
      <c r="O23" s="1209"/>
      <c r="P23" s="1209"/>
      <c r="Q23" s="1209"/>
      <c r="R23" s="1209"/>
      <c r="S23" s="1209"/>
      <c r="T23" s="1209"/>
      <c r="U23" s="1209"/>
      <c r="V23" s="1209"/>
      <c r="W23" s="632" t="s">
        <v>635</v>
      </c>
      <c r="Y23" s="831"/>
      <c r="Z23" s="831" t="str">
        <f t="shared" si="0"/>
        <v xml:space="preserve">Источник тепловой энергии  </v>
      </c>
      <c r="AA23" s="831"/>
      <c r="AB23" s="831"/>
      <c r="AC23" s="831"/>
      <c r="AI23" s="810"/>
      <c r="AJ23" s="810"/>
    </row>
    <row r="24" spans="1:36" ht="101.25">
      <c r="A24" s="1208"/>
      <c r="B24" s="1208"/>
      <c r="C24" s="1208"/>
      <c r="D24" s="1208"/>
      <c r="E24" s="1208">
        <v>1</v>
      </c>
      <c r="F24" s="887"/>
      <c r="G24" s="887"/>
      <c r="H24" s="885">
        <v>1</v>
      </c>
      <c r="I24" s="1208">
        <v>1</v>
      </c>
      <c r="J24" s="887"/>
      <c r="K24" s="892"/>
      <c r="L24" s="783" t="str">
        <f>mergeValue(A24) &amp;"."&amp; mergeValue(B24)&amp;"."&amp; mergeValue(C24)&amp;"."&amp; mergeValue(D24)&amp;"."&amp; mergeValue(E24)</f>
        <v>1.1.1.1.1</v>
      </c>
      <c r="M24" s="556" t="s">
        <v>9</v>
      </c>
      <c r="N24" s="648"/>
      <c r="O24" s="1210"/>
      <c r="P24" s="1210"/>
      <c r="Q24" s="1210"/>
      <c r="R24" s="1210"/>
      <c r="S24" s="1210"/>
      <c r="T24" s="1210"/>
      <c r="U24" s="1210"/>
      <c r="V24" s="1210"/>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8"/>
      <c r="B25" s="1208"/>
      <c r="C25" s="1208"/>
      <c r="D25" s="1208"/>
      <c r="E25" s="1208"/>
      <c r="F25" s="1208">
        <v>1</v>
      </c>
      <c r="G25" s="885"/>
      <c r="H25" s="885"/>
      <c r="I25" s="1208"/>
      <c r="J25" s="1208">
        <v>1</v>
      </c>
      <c r="K25" s="893"/>
      <c r="L25" s="783" t="str">
        <f>mergeValue(A25) &amp;"."&amp; mergeValue(B25)&amp;"."&amp; mergeValue(C25)&amp;"."&amp; mergeValue(D25)&amp;"."&amp; mergeValue(E25)&amp;"."&amp; mergeValue(F25)</f>
        <v>1.1.1.1.1.1</v>
      </c>
      <c r="M25" s="557" t="s">
        <v>10</v>
      </c>
      <c r="N25" s="648"/>
      <c r="O25" s="1210"/>
      <c r="P25" s="1210"/>
      <c r="Q25" s="1210"/>
      <c r="R25" s="1210"/>
      <c r="S25" s="1210"/>
      <c r="T25" s="1210"/>
      <c r="U25" s="1210"/>
      <c r="V25" s="1210"/>
      <c r="W25" s="632" t="s">
        <v>637</v>
      </c>
      <c r="Y25" s="831"/>
      <c r="Z25" s="831" t="str">
        <f t="shared" si="0"/>
        <v>Группа потребителей</v>
      </c>
      <c r="AA25" s="831"/>
      <c r="AB25" s="831"/>
      <c r="AC25" s="831"/>
      <c r="AI25" s="810"/>
      <c r="AJ25" s="810"/>
    </row>
    <row r="26" spans="1:36" ht="189" customHeight="1">
      <c r="A26" s="1208"/>
      <c r="B26" s="1208"/>
      <c r="C26" s="1208"/>
      <c r="D26" s="1208"/>
      <c r="E26" s="1208"/>
      <c r="F26" s="1208"/>
      <c r="G26" s="885">
        <v>1</v>
      </c>
      <c r="H26" s="885"/>
      <c r="I26" s="1208"/>
      <c r="J26" s="1208"/>
      <c r="K26" s="893">
        <v>1</v>
      </c>
      <c r="L26" s="783" t="str">
        <f>mergeValue(A26) &amp;"."&amp; mergeValue(B26)&amp;"."&amp; mergeValue(C26)&amp;"."&amp; mergeValue(D26)&amp;"."&amp; mergeValue(E26)&amp;"."&amp; mergeValue(F26)&amp;"."&amp; mergeValue(G26)</f>
        <v>1.1.1.1.1.1.1</v>
      </c>
      <c r="M26" s="1071"/>
      <c r="N26" s="648"/>
      <c r="O26" s="765"/>
      <c r="P26" s="765"/>
      <c r="Q26" s="1096"/>
      <c r="R26" s="1214"/>
      <c r="S26" s="1215" t="s">
        <v>84</v>
      </c>
      <c r="T26" s="1214"/>
      <c r="U26" s="1215" t="s">
        <v>85</v>
      </c>
      <c r="V26" s="765"/>
      <c r="W26" s="1225" t="s">
        <v>656</v>
      </c>
      <c r="X26" s="810" t="str">
        <f>strCheckDate(O27:V27)</f>
        <v/>
      </c>
      <c r="Y26" s="831"/>
      <c r="Z26" s="831" t="str">
        <f t="shared" si="0"/>
        <v/>
      </c>
      <c r="AA26" s="831"/>
      <c r="AB26" s="831"/>
      <c r="AC26" s="831"/>
      <c r="AI26" s="810"/>
      <c r="AJ26" s="810"/>
    </row>
    <row r="27" spans="1:36" ht="11.25" hidden="1">
      <c r="A27" s="1208"/>
      <c r="B27" s="1208"/>
      <c r="C27" s="1208"/>
      <c r="D27" s="1208"/>
      <c r="E27" s="1208"/>
      <c r="F27" s="1208"/>
      <c r="G27" s="885"/>
      <c r="H27" s="885"/>
      <c r="I27" s="1208"/>
      <c r="J27" s="1208"/>
      <c r="K27" s="893"/>
      <c r="L27" s="802"/>
      <c r="M27" s="648"/>
      <c r="N27" s="648"/>
      <c r="O27" s="765"/>
      <c r="P27" s="765"/>
      <c r="Q27" s="771" t="str">
        <f>R26 &amp; "-" &amp; T26</f>
        <v>-</v>
      </c>
      <c r="R27" s="1214"/>
      <c r="S27" s="1215"/>
      <c r="T27" s="1214"/>
      <c r="U27" s="1215"/>
      <c r="V27" s="765"/>
      <c r="W27" s="1226"/>
      <c r="Y27" s="831"/>
      <c r="Z27" s="831" t="str">
        <f t="shared" si="0"/>
        <v/>
      </c>
      <c r="AA27" s="831"/>
      <c r="AB27" s="831"/>
      <c r="AC27" s="831"/>
      <c r="AI27" s="810"/>
      <c r="AJ27" s="810"/>
    </row>
    <row r="28" spans="1:36" ht="15" customHeight="1">
      <c r="A28" s="1208"/>
      <c r="B28" s="1208"/>
      <c r="C28" s="1208"/>
      <c r="D28" s="1208"/>
      <c r="E28" s="1208"/>
      <c r="F28" s="1208"/>
      <c r="G28" s="887"/>
      <c r="H28" s="885"/>
      <c r="I28" s="1208"/>
      <c r="J28" s="1208"/>
      <c r="K28" s="892"/>
      <c r="L28" s="690"/>
      <c r="M28" s="559" t="s">
        <v>25</v>
      </c>
      <c r="N28" s="767"/>
      <c r="O28" s="767"/>
      <c r="P28" s="767"/>
      <c r="Q28" s="767"/>
      <c r="R28" s="767"/>
      <c r="S28" s="767"/>
      <c r="T28" s="767"/>
      <c r="U28" s="767"/>
      <c r="V28" s="764"/>
      <c r="W28" s="1227"/>
      <c r="Y28" s="831"/>
      <c r="Z28" s="831" t="str">
        <f t="shared" si="0"/>
        <v>Добавить вид теплоносителя (параметры теплоносителя)</v>
      </c>
      <c r="AA28" s="831"/>
      <c r="AB28" s="831"/>
      <c r="AC28" s="831"/>
      <c r="AI28" s="810"/>
      <c r="AJ28" s="810"/>
    </row>
    <row r="29" spans="1:36" ht="15" customHeight="1">
      <c r="A29" s="1208"/>
      <c r="B29" s="1208"/>
      <c r="C29" s="1208"/>
      <c r="D29" s="1208"/>
      <c r="E29" s="1208"/>
      <c r="F29" s="887"/>
      <c r="G29" s="887"/>
      <c r="H29" s="885"/>
      <c r="I29" s="1208"/>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8"/>
      <c r="B30" s="1208"/>
      <c r="C30" s="1208"/>
      <c r="D30" s="1208"/>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8"/>
      <c r="B31" s="1208"/>
      <c r="C31" s="1208"/>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8"/>
      <c r="B32" s="1208"/>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8"/>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1" t="s">
        <v>633</v>
      </c>
      <c r="N36" s="1201"/>
      <c r="O36" s="1201"/>
      <c r="P36" s="1201"/>
      <c r="Q36" s="1201"/>
      <c r="R36" s="1201"/>
      <c r="S36" s="1201"/>
      <c r="T36" s="1201"/>
      <c r="U36" s="1201"/>
      <c r="V36" s="1201"/>
      <c r="W36" s="1201"/>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2" t="s">
        <v>492</v>
      </c>
      <c r="G2" s="1203"/>
      <c r="H2" s="1204"/>
      <c r="I2" s="642"/>
    </row>
    <row r="3" spans="1:20" ht="3" customHeight="1"/>
    <row r="4" spans="1:20" s="572" customFormat="1" ht="11.25">
      <c r="A4" s="592"/>
      <c r="B4" s="592"/>
      <c r="C4" s="592"/>
      <c r="D4" s="592"/>
      <c r="F4" s="1160" t="s">
        <v>454</v>
      </c>
      <c r="G4" s="1160"/>
      <c r="H4" s="1160"/>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499</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2" t="s">
        <v>632</v>
      </c>
      <c r="M5" s="1222"/>
      <c r="N5" s="1222"/>
      <c r="O5" s="1222"/>
      <c r="P5" s="1222"/>
      <c r="Q5" s="1222"/>
      <c r="R5" s="1222"/>
      <c r="S5" s="1222"/>
      <c r="T5" s="1222"/>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28" t="str">
        <f>IF(NameOrPr_ch="",IF(NameOrPr="","",NameOrPr),NameOrPr_ch)</f>
        <v>Комитет тарифного регулирования Волгоградской области</v>
      </c>
      <c r="P7" s="1228"/>
      <c r="Q7" s="1228"/>
      <c r="R7" s="1228"/>
      <c r="S7" s="1228"/>
      <c r="T7" s="1228"/>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28" t="str">
        <f>IF(datePr_ch="",IF(datePr="","",datePr),datePr_ch)</f>
        <v>19.12.2018</v>
      </c>
      <c r="P8" s="1228"/>
      <c r="Q8" s="1228"/>
      <c r="R8" s="1228"/>
      <c r="S8" s="1228"/>
      <c r="T8" s="1228"/>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28" t="str">
        <f>IF(numberPr_ch="",IF(numberPr="","",numberPr),numberPr_ch)</f>
        <v>№46/58</v>
      </c>
      <c r="P9" s="1228"/>
      <c r="Q9" s="1228"/>
      <c r="R9" s="1228"/>
      <c r="S9" s="1228"/>
      <c r="T9" s="1228"/>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28" t="str">
        <f>IF(IstPub_ch="",IF(IstPub="","",IstPub),IstPub_ch)</f>
        <v xml:space="preserve">Государственная система правовой информации.
Официальный интернет-портал правовой информации. www.pravo.gov.ru         </v>
      </c>
      <c r="P10" s="1228"/>
      <c r="Q10" s="1228"/>
      <c r="R10" s="1228"/>
      <c r="S10" s="1228"/>
      <c r="T10" s="1228"/>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8"/>
      <c r="P12" s="1248"/>
      <c r="Q12" s="1248"/>
      <c r="R12" s="1248"/>
      <c r="S12" s="1248"/>
      <c r="T12" s="1248"/>
      <c r="U12" s="1248"/>
    </row>
    <row r="13" spans="1:33">
      <c r="J13" s="483"/>
      <c r="K13" s="483"/>
      <c r="L13" s="1160" t="s">
        <v>454</v>
      </c>
      <c r="M13" s="1160"/>
      <c r="N13" s="1160"/>
      <c r="O13" s="1160"/>
      <c r="P13" s="1160"/>
      <c r="Q13" s="1160"/>
      <c r="R13" s="1160"/>
      <c r="S13" s="1160"/>
      <c r="T13" s="1160"/>
      <c r="U13" s="1160"/>
      <c r="V13" s="1160"/>
      <c r="W13" s="1160" t="s">
        <v>455</v>
      </c>
    </row>
    <row r="14" spans="1:33" ht="14.25" customHeight="1">
      <c r="J14" s="483"/>
      <c r="K14" s="483"/>
      <c r="L14" s="1235" t="s">
        <v>92</v>
      </c>
      <c r="M14" s="1235" t="s">
        <v>640</v>
      </c>
      <c r="N14" s="476"/>
      <c r="O14" s="1236" t="s">
        <v>642</v>
      </c>
      <c r="P14" s="1237"/>
      <c r="Q14" s="1237"/>
      <c r="R14" s="1237"/>
      <c r="S14" s="1237"/>
      <c r="T14" s="1238"/>
      <c r="U14" s="1219" t="s">
        <v>341</v>
      </c>
      <c r="V14" s="1247" t="s">
        <v>275</v>
      </c>
      <c r="W14" s="1160"/>
    </row>
    <row r="15" spans="1:33" ht="14.25" customHeight="1">
      <c r="J15" s="483"/>
      <c r="K15" s="483"/>
      <c r="L15" s="1235"/>
      <c r="M15" s="1235"/>
      <c r="N15" s="475"/>
      <c r="O15" s="1241" t="s">
        <v>641</v>
      </c>
      <c r="P15" s="657"/>
      <c r="Q15" s="657"/>
      <c r="R15" s="1217" t="s">
        <v>655</v>
      </c>
      <c r="S15" s="1217"/>
      <c r="T15" s="1218"/>
      <c r="U15" s="1220"/>
      <c r="V15" s="1247"/>
      <c r="W15" s="1160"/>
    </row>
    <row r="16" spans="1:33" ht="30.75" customHeight="1">
      <c r="J16" s="483"/>
      <c r="K16" s="483"/>
      <c r="L16" s="1235"/>
      <c r="M16" s="1235"/>
      <c r="N16" s="474"/>
      <c r="O16" s="1242"/>
      <c r="P16" s="655"/>
      <c r="Q16" s="656"/>
      <c r="R16" s="538" t="s">
        <v>274</v>
      </c>
      <c r="S16" s="1230" t="s">
        <v>273</v>
      </c>
      <c r="T16" s="1231"/>
      <c r="U16" s="1221"/>
      <c r="V16" s="1247"/>
      <c r="W16" s="1160"/>
    </row>
    <row r="17" spans="1:33">
      <c r="J17" s="483"/>
      <c r="K17" s="491">
        <v>1</v>
      </c>
      <c r="L17" s="639" t="s">
        <v>93</v>
      </c>
      <c r="M17" s="639" t="s">
        <v>49</v>
      </c>
      <c r="N17" s="511" t="s">
        <v>49</v>
      </c>
      <c r="O17" s="640">
        <f ca="1">OFFSET(O17,0,-1)+1</f>
        <v>3</v>
      </c>
      <c r="P17" s="641">
        <f ca="1">OFFSET(P17,0,-1)</f>
        <v>3</v>
      </c>
      <c r="Q17" s="641">
        <f ca="1">OFFSET(Q17,0,-1)</f>
        <v>3</v>
      </c>
      <c r="R17" s="640">
        <f ca="1">OFFSET(R17,0,-1)+1</f>
        <v>4</v>
      </c>
      <c r="S17" s="1251">
        <f ca="1">OFFSET(S17,0,-1)+1</f>
        <v>5</v>
      </c>
      <c r="T17" s="1251"/>
      <c r="U17" s="640">
        <f ca="1">OFFSET(U17,0,-2)+1</f>
        <v>6</v>
      </c>
      <c r="V17" s="641">
        <f ca="1">OFFSET(V17,0,-1)</f>
        <v>6</v>
      </c>
      <c r="W17" s="640">
        <f ca="1">OFFSET(W17,0,-1)+1</f>
        <v>7</v>
      </c>
    </row>
    <row r="18" spans="1:33" ht="22.5">
      <c r="A18" s="1208">
        <v>1</v>
      </c>
      <c r="B18" s="903"/>
      <c r="C18" s="903"/>
      <c r="D18" s="903"/>
      <c r="E18" s="904"/>
      <c r="F18" s="905"/>
      <c r="G18" s="905"/>
      <c r="H18" s="905"/>
      <c r="I18" s="906"/>
      <c r="J18" s="901"/>
      <c r="K18" s="908"/>
      <c r="L18" s="595">
        <f>mergeValue(A18)</f>
        <v>1</v>
      </c>
      <c r="M18" s="643" t="s">
        <v>20</v>
      </c>
      <c r="N18" s="582"/>
      <c r="O18" s="1249"/>
      <c r="P18" s="1249"/>
      <c r="Q18" s="1249"/>
      <c r="R18" s="1249"/>
      <c r="S18" s="1249"/>
      <c r="T18" s="1249"/>
      <c r="U18" s="1249"/>
      <c r="V18" s="1249"/>
      <c r="W18" s="632" t="s">
        <v>477</v>
      </c>
    </row>
    <row r="19" spans="1:33" ht="22.5">
      <c r="A19" s="1208"/>
      <c r="B19" s="1208">
        <v>1</v>
      </c>
      <c r="C19" s="903"/>
      <c r="D19" s="903"/>
      <c r="E19" s="905"/>
      <c r="F19" s="905"/>
      <c r="G19" s="905"/>
      <c r="H19" s="905"/>
      <c r="I19" s="900"/>
      <c r="J19" s="899"/>
      <c r="K19" s="902"/>
      <c r="L19" s="595" t="str">
        <f>mergeValue(A19) &amp;"."&amp; mergeValue(B19)</f>
        <v>1.1</v>
      </c>
      <c r="M19" s="548" t="s">
        <v>16</v>
      </c>
      <c r="N19" s="582"/>
      <c r="O19" s="1249"/>
      <c r="P19" s="1249"/>
      <c r="Q19" s="1249"/>
      <c r="R19" s="1249"/>
      <c r="S19" s="1249"/>
      <c r="T19" s="1249"/>
      <c r="U19" s="1249"/>
      <c r="V19" s="1249"/>
      <c r="W19" s="632" t="s">
        <v>478</v>
      </c>
    </row>
    <row r="20" spans="1:33" ht="22.5">
      <c r="A20" s="1208"/>
      <c r="B20" s="1208"/>
      <c r="C20" s="1208">
        <v>1</v>
      </c>
      <c r="D20" s="903"/>
      <c r="E20" s="905"/>
      <c r="F20" s="905"/>
      <c r="G20" s="905"/>
      <c r="H20" s="905"/>
      <c r="I20" s="907"/>
      <c r="J20" s="899"/>
      <c r="K20" s="902"/>
      <c r="L20" s="595" t="str">
        <f>mergeValue(A20) &amp;"."&amp; mergeValue(B20)&amp;"."&amp; mergeValue(C20)</f>
        <v>1.1.1</v>
      </c>
      <c r="M20" s="549" t="s">
        <v>7</v>
      </c>
      <c r="N20" s="582"/>
      <c r="O20" s="1249"/>
      <c r="P20" s="1249"/>
      <c r="Q20" s="1249"/>
      <c r="R20" s="1249"/>
      <c r="S20" s="1249"/>
      <c r="T20" s="1249"/>
      <c r="U20" s="1249"/>
      <c r="V20" s="1249"/>
      <c r="W20" s="632" t="s">
        <v>634</v>
      </c>
    </row>
    <row r="21" spans="1:33" ht="22.5">
      <c r="A21" s="1208"/>
      <c r="B21" s="1208"/>
      <c r="C21" s="1208"/>
      <c r="D21" s="1208">
        <v>1</v>
      </c>
      <c r="E21" s="905"/>
      <c r="F21" s="905"/>
      <c r="G21" s="905"/>
      <c r="H21" s="905"/>
      <c r="I21" s="907"/>
      <c r="J21" s="899"/>
      <c r="K21" s="902"/>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3" ht="101.25">
      <c r="A22" s="1208"/>
      <c r="B22" s="1208"/>
      <c r="C22" s="1208"/>
      <c r="D22" s="1208"/>
      <c r="E22" s="1208">
        <v>1</v>
      </c>
      <c r="F22" s="905"/>
      <c r="G22" s="905"/>
      <c r="H22" s="903">
        <v>1</v>
      </c>
      <c r="I22" s="1208">
        <v>1</v>
      </c>
      <c r="J22" s="905"/>
      <c r="K22" s="910"/>
      <c r="L22" s="595" t="str">
        <f>mergeValue(A22) &amp;"."&amp; mergeValue(B22)&amp;"."&amp; mergeValue(C22)&amp;"."&amp; mergeValue(D22)&amp;"."&amp; mergeValue(E22)</f>
        <v>1.1.1.1.1</v>
      </c>
      <c r="M22" s="556" t="s">
        <v>9</v>
      </c>
      <c r="N22" s="583"/>
      <c r="O22" s="1210"/>
      <c r="P22" s="1210"/>
      <c r="Q22" s="1210"/>
      <c r="R22" s="1210"/>
      <c r="S22" s="1210"/>
      <c r="T22" s="1210"/>
      <c r="U22" s="1210"/>
      <c r="V22" s="1210"/>
      <c r="W22" s="632" t="s">
        <v>639</v>
      </c>
    </row>
    <row r="23" spans="1:33" ht="90">
      <c r="A23" s="1208"/>
      <c r="B23" s="1208"/>
      <c r="C23" s="1208"/>
      <c r="D23" s="1208"/>
      <c r="E23" s="1208"/>
      <c r="F23" s="1208">
        <v>1</v>
      </c>
      <c r="G23" s="903"/>
      <c r="H23" s="903"/>
      <c r="I23" s="1208"/>
      <c r="J23" s="1208">
        <v>1</v>
      </c>
      <c r="K23" s="911"/>
      <c r="L23" s="595" t="str">
        <f>mergeValue(A23) &amp;"."&amp; mergeValue(B23)&amp;"."&amp; mergeValue(C23)&amp;"."&amp; mergeValue(D23)&amp;"."&amp; mergeValue(E23)&amp;"."&amp; mergeValue(F23)</f>
        <v>1.1.1.1.1.1</v>
      </c>
      <c r="M23" s="557" t="s">
        <v>10</v>
      </c>
      <c r="N23" s="583"/>
      <c r="O23" s="1211"/>
      <c r="P23" s="1212"/>
      <c r="Q23" s="1212"/>
      <c r="R23" s="1212"/>
      <c r="S23" s="1212"/>
      <c r="T23" s="1212"/>
      <c r="U23" s="1212"/>
      <c r="V23" s="1213"/>
      <c r="W23" s="632" t="s">
        <v>637</v>
      </c>
      <c r="Y23" s="506" t="str">
        <f>strCheckUnique(Z23:Z26)</f>
        <v/>
      </c>
      <c r="AA23" s="506" t="str">
        <f>IF(O23="","",O23 &amp; ":_")</f>
        <v/>
      </c>
    </row>
    <row r="24" spans="1:33" ht="189" customHeight="1">
      <c r="A24" s="1208"/>
      <c r="B24" s="1208"/>
      <c r="C24" s="1208"/>
      <c r="D24" s="1208"/>
      <c r="E24" s="1208"/>
      <c r="F24" s="1208"/>
      <c r="G24" s="903">
        <v>1</v>
      </c>
      <c r="H24" s="903"/>
      <c r="I24" s="1208"/>
      <c r="J24" s="1208"/>
      <c r="K24" s="911">
        <v>1</v>
      </c>
      <c r="L24" s="595" t="str">
        <f>mergeValue(A24) &amp;"."&amp; mergeValue(B24)&amp;"."&amp; mergeValue(C24)&amp;"."&amp; mergeValue(D24)&amp;"."&amp; mergeValue(E24)&amp;"."&amp; mergeValue(F24)&amp;"."&amp; mergeValue(G24)</f>
        <v>1.1.1.1.1.1.1</v>
      </c>
      <c r="M24" s="1071"/>
      <c r="N24" s="588"/>
      <c r="O24" s="1080"/>
      <c r="P24" s="564"/>
      <c r="Q24" s="564"/>
      <c r="R24" s="1250"/>
      <c r="S24" s="1215" t="s">
        <v>84</v>
      </c>
      <c r="T24" s="1250"/>
      <c r="U24" s="1215" t="s">
        <v>85</v>
      </c>
      <c r="V24" s="580"/>
      <c r="W24" s="1225" t="s">
        <v>657</v>
      </c>
      <c r="X24" s="502" t="str">
        <f>strCheckDate(O25:V25)</f>
        <v/>
      </c>
      <c r="Y24" s="506"/>
      <c r="Z24" s="506" t="str">
        <f>IF(M24="","",M24 )</f>
        <v/>
      </c>
      <c r="AA24" s="506"/>
      <c r="AB24" s="506"/>
      <c r="AC24" s="506"/>
    </row>
    <row r="25" spans="1:33" ht="11.25" hidden="1">
      <c r="A25" s="1208"/>
      <c r="B25" s="1208"/>
      <c r="C25" s="1208"/>
      <c r="D25" s="1208"/>
      <c r="E25" s="1208"/>
      <c r="F25" s="1208"/>
      <c r="G25" s="903"/>
      <c r="H25" s="903"/>
      <c r="I25" s="1208"/>
      <c r="J25" s="1208"/>
      <c r="K25" s="911"/>
      <c r="L25" s="602"/>
      <c r="M25" s="648"/>
      <c r="N25" s="588"/>
      <c r="O25" s="586"/>
      <c r="P25" s="564"/>
      <c r="Q25" s="586" t="str">
        <f>R24 &amp; "-" &amp; T24</f>
        <v>-</v>
      </c>
      <c r="R25" s="1214"/>
      <c r="S25" s="1215"/>
      <c r="T25" s="1214"/>
      <c r="U25" s="1215"/>
      <c r="V25" s="580"/>
      <c r="W25" s="1226"/>
    </row>
    <row r="26" spans="1:33" s="477" customFormat="1" ht="15" customHeight="1">
      <c r="A26" s="1208"/>
      <c r="B26" s="1208"/>
      <c r="C26" s="1208"/>
      <c r="D26" s="1208"/>
      <c r="E26" s="1208"/>
      <c r="F26" s="1208"/>
      <c r="G26" s="905"/>
      <c r="H26" s="903"/>
      <c r="I26" s="1208"/>
      <c r="J26" s="1208"/>
      <c r="K26" s="910"/>
      <c r="L26" s="540"/>
      <c r="M26" s="559" t="s">
        <v>25</v>
      </c>
      <c r="N26" s="553"/>
      <c r="O26" s="547"/>
      <c r="P26" s="547"/>
      <c r="Q26" s="547"/>
      <c r="R26" s="575"/>
      <c r="S26" s="566"/>
      <c r="T26" s="565"/>
      <c r="U26" s="553"/>
      <c r="V26" s="562"/>
      <c r="W26" s="1227"/>
      <c r="X26" s="503"/>
      <c r="Y26" s="503"/>
      <c r="Z26" s="503"/>
      <c r="AA26" s="503"/>
      <c r="AB26" s="503"/>
      <c r="AC26" s="503"/>
      <c r="AD26" s="503"/>
      <c r="AE26" s="503"/>
      <c r="AF26" s="503"/>
      <c r="AG26" s="503"/>
    </row>
    <row r="27" spans="1:33" s="477" customFormat="1" ht="15" customHeight="1">
      <c r="A27" s="1208"/>
      <c r="B27" s="1208"/>
      <c r="C27" s="1208"/>
      <c r="D27" s="1208"/>
      <c r="E27" s="1208"/>
      <c r="F27" s="905"/>
      <c r="G27" s="905"/>
      <c r="H27" s="903"/>
      <c r="I27" s="1208"/>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8"/>
      <c r="B28" s="1208"/>
      <c r="C28" s="1208"/>
      <c r="D28" s="1208"/>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8"/>
      <c r="B29" s="1208"/>
      <c r="C29" s="1208"/>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8"/>
      <c r="B30" s="1208"/>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8"/>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2" t="s">
        <v>492</v>
      </c>
      <c r="G2" s="1203"/>
      <c r="H2" s="1204"/>
      <c r="I2" s="642"/>
    </row>
    <row r="3" spans="1:20" ht="3" customHeight="1"/>
    <row r="4" spans="1:20" s="572" customFormat="1" ht="11.25">
      <c r="A4" s="592"/>
      <c r="B4" s="592"/>
      <c r="C4" s="592"/>
      <c r="D4" s="592"/>
      <c r="F4" s="1160" t="s">
        <v>454</v>
      </c>
      <c r="G4" s="1160"/>
      <c r="H4" s="1160"/>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495</v>
      </c>
      <c r="H8" s="606" t="str">
        <f>IF('Перечень тарифов'!R21="","наименование отсутствует","" &amp; 'Перечень тарифов'!R21 &amp; "")</f>
        <v>наименование отсутствует</v>
      </c>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496</v>
      </c>
      <c r="H9" s="606" t="str">
        <f>IF('Перечень тарифов'!F21="","наименование отсутствует","" &amp; 'Перечень тарифов'!F21 &amp; "")</f>
        <v>Передача. Теплоноситель; Сбыт. Теплоноситель</v>
      </c>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498</v>
      </c>
      <c r="H12" s="606" t="str">
        <f>IF(Территории!H13="","","" &amp; Территории!H13 &amp; "")</f>
        <v>городской округ город Волжский</v>
      </c>
      <c r="I12" s="583" t="s">
        <v>501</v>
      </c>
      <c r="J12" s="617"/>
      <c r="K12" s="592"/>
      <c r="L12" s="592"/>
      <c r="M12" s="592"/>
      <c r="N12" s="592"/>
      <c r="O12" s="592"/>
      <c r="P12" s="592"/>
      <c r="Q12" s="592"/>
      <c r="R12" s="592"/>
      <c r="S12" s="592"/>
      <c r="T12" s="592"/>
    </row>
    <row r="13" spans="1:20" s="572" customFormat="1" ht="56.25">
      <c r="A13" s="1206"/>
      <c r="B13" s="1206"/>
      <c r="C13" s="1206"/>
      <c r="D13" s="625">
        <v>1</v>
      </c>
      <c r="F13" s="618" t="str">
        <f>"4."&amp;mergeValue(A13) &amp;"."&amp;mergeValue(B13)&amp;"."&amp;mergeValue(C13)&amp;"."&amp;mergeValue(D13)</f>
        <v>4.1.1.1.1</v>
      </c>
      <c r="G13" s="635" t="s">
        <v>499</v>
      </c>
      <c r="H13" s="606" t="str">
        <f>IF(Территории!R14="","","" &amp; Территории!R14 &amp; "")</f>
        <v>городской округ город Волжский (18710000)</v>
      </c>
      <c r="I13" s="1108"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201" t="s">
        <v>594</v>
      </c>
      <c r="H15" s="1201"/>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шаблона: " &amp; GetCode()</f>
        <v>Код шаблона: FAS.JKH.OPEN.INFO.PRICE.WARM</v>
      </c>
      <c r="C2" s="1137"/>
      <c r="D2" s="1137"/>
      <c r="E2" s="1137"/>
      <c r="F2" s="1137"/>
      <c r="G2" s="1137"/>
      <c r="Q2" s="231"/>
      <c r="R2" s="231"/>
      <c r="S2" s="231"/>
      <c r="T2" s="231"/>
      <c r="U2" s="231"/>
      <c r="V2" s="231"/>
      <c r="W2" s="231"/>
    </row>
    <row r="3" spans="1:27" ht="18" customHeight="1">
      <c r="B3" s="1138" t="str">
        <f>"Версия " &amp; GetVersion()</f>
        <v>Версия 1.0</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770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590</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588</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CU30"/>
  <sheetViews>
    <sheetView showGridLines="0" topLeftCell="I4" zoomScaleNormal="100" workbookViewId="0">
      <selection activeCell="CG27" sqref="CG27"/>
    </sheetView>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12.14062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customWidth="1"/>
    <col min="22" max="22" width="12.140625" style="1063" customWidth="1"/>
    <col min="23" max="24" width="1.7109375" style="1063" hidden="1" customWidth="1"/>
    <col min="25" max="25" width="11.7109375" style="1063" customWidth="1"/>
    <col min="26" max="26" width="3.7109375" style="1063" customWidth="1"/>
    <col min="27" max="27" width="11.7109375" style="1063" customWidth="1"/>
    <col min="28" max="28" width="8.5703125" style="1063" customWidth="1"/>
    <col min="29" max="29" width="12.140625" style="1063" customWidth="1"/>
    <col min="30" max="31" width="1.7109375" style="1063" hidden="1" customWidth="1"/>
    <col min="32" max="32" width="11.7109375" style="1063" customWidth="1"/>
    <col min="33" max="33" width="3.7109375" style="1063" customWidth="1"/>
    <col min="34" max="34" width="11.7109375" style="1063" customWidth="1"/>
    <col min="35" max="35" width="8.5703125" style="1063" customWidth="1"/>
    <col min="36" max="36" width="12.140625" style="1063" customWidth="1"/>
    <col min="37" max="38" width="1.7109375" style="1063" hidden="1" customWidth="1"/>
    <col min="39" max="39" width="11.7109375" style="1063" customWidth="1"/>
    <col min="40" max="40" width="3.7109375" style="1063" customWidth="1"/>
    <col min="41" max="41" width="11.7109375" style="1063" customWidth="1"/>
    <col min="42" max="42" width="8.5703125" style="1063" customWidth="1"/>
    <col min="43" max="43" width="12.140625" style="1063" customWidth="1"/>
    <col min="44" max="45" width="1.7109375" style="1063" hidden="1" customWidth="1"/>
    <col min="46" max="46" width="11.7109375" style="1063" customWidth="1"/>
    <col min="47" max="47" width="3.7109375" style="1063" customWidth="1"/>
    <col min="48" max="48" width="11.7109375" style="1063" customWidth="1"/>
    <col min="49" max="49" width="8.5703125" style="1063" customWidth="1"/>
    <col min="50" max="50" width="12.140625" style="1063" customWidth="1"/>
    <col min="51" max="52" width="1.7109375" style="1063" hidden="1" customWidth="1"/>
    <col min="53" max="53" width="11.7109375" style="1063" customWidth="1"/>
    <col min="54" max="54" width="3.7109375" style="1063" customWidth="1"/>
    <col min="55" max="55" width="11.7109375" style="1063" customWidth="1"/>
    <col min="56" max="56" width="8.5703125" style="1063" customWidth="1"/>
    <col min="57" max="57" width="12.140625" style="1063" customWidth="1"/>
    <col min="58" max="59" width="1.7109375" style="1063" hidden="1" customWidth="1"/>
    <col min="60" max="60" width="11.7109375" style="1063" customWidth="1"/>
    <col min="61" max="61" width="3.7109375" style="1063" customWidth="1"/>
    <col min="62" max="62" width="11.7109375" style="1063" customWidth="1"/>
    <col min="63" max="63" width="8.5703125" style="1063" customWidth="1"/>
    <col min="64" max="64" width="12.140625" style="1063" customWidth="1"/>
    <col min="65" max="66" width="1.7109375" style="1063" hidden="1" customWidth="1"/>
    <col min="67" max="67" width="11.7109375" style="1063" customWidth="1"/>
    <col min="68" max="68" width="3.7109375" style="1063" customWidth="1"/>
    <col min="69" max="69" width="11.7109375" style="1063" customWidth="1"/>
    <col min="70" max="70" width="8.5703125" style="1063" customWidth="1"/>
    <col min="71" max="71" width="12.140625" style="1063" customWidth="1"/>
    <col min="72" max="73" width="1.7109375" style="1063" hidden="1" customWidth="1"/>
    <col min="74" max="74" width="11.7109375" style="1063" customWidth="1"/>
    <col min="75" max="75" width="3.7109375" style="1063" customWidth="1"/>
    <col min="76" max="76" width="11.7109375" style="1063" customWidth="1"/>
    <col min="77" max="77" width="8.5703125" style="1063" customWidth="1"/>
    <col min="78" max="78" width="12.140625" style="1063" customWidth="1"/>
    <col min="79" max="80" width="1.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525" customWidth="1"/>
    <col min="86" max="86" width="115.7109375" style="525" customWidth="1"/>
    <col min="87" max="98" width="10.5703125" style="587"/>
    <col min="99" max="319" width="10.5703125" style="525"/>
    <col min="320" max="327" width="0" style="525" hidden="1" customWidth="1"/>
    <col min="328" max="330" width="3.7109375" style="525" customWidth="1"/>
    <col min="331" max="331" width="12.7109375" style="525" customWidth="1"/>
    <col min="332" max="332" width="47.42578125" style="525" customWidth="1"/>
    <col min="333" max="336" width="0" style="525" hidden="1" customWidth="1"/>
    <col min="337" max="337" width="11.7109375" style="525" customWidth="1"/>
    <col min="338" max="338" width="6.42578125" style="525" bestFit="1" customWidth="1"/>
    <col min="339" max="339" width="11.7109375" style="525" customWidth="1"/>
    <col min="340" max="340" width="0" style="525" hidden="1" customWidth="1"/>
    <col min="341" max="341" width="3.7109375" style="525" customWidth="1"/>
    <col min="342" max="342" width="11.140625" style="525" bestFit="1" customWidth="1"/>
    <col min="343" max="575" width="10.5703125" style="525"/>
    <col min="576" max="583" width="0" style="525" hidden="1" customWidth="1"/>
    <col min="584" max="586" width="3.7109375" style="525" customWidth="1"/>
    <col min="587" max="587" width="12.7109375" style="525" customWidth="1"/>
    <col min="588" max="588" width="47.42578125" style="525" customWidth="1"/>
    <col min="589" max="592" width="0" style="525" hidden="1" customWidth="1"/>
    <col min="593" max="593" width="11.7109375" style="525" customWidth="1"/>
    <col min="594" max="594" width="6.42578125" style="525" bestFit="1" customWidth="1"/>
    <col min="595" max="595" width="11.7109375" style="525" customWidth="1"/>
    <col min="596" max="596" width="0" style="525" hidden="1" customWidth="1"/>
    <col min="597" max="597" width="3.7109375" style="525" customWidth="1"/>
    <col min="598" max="598" width="11.140625" style="525" bestFit="1" customWidth="1"/>
    <col min="599" max="831" width="10.5703125" style="525"/>
    <col min="832" max="839" width="0" style="525" hidden="1" customWidth="1"/>
    <col min="840" max="842" width="3.7109375" style="525" customWidth="1"/>
    <col min="843" max="843" width="12.7109375" style="525" customWidth="1"/>
    <col min="844" max="844" width="47.42578125" style="525" customWidth="1"/>
    <col min="845" max="848" width="0" style="525" hidden="1" customWidth="1"/>
    <col min="849" max="849" width="11.7109375" style="525" customWidth="1"/>
    <col min="850" max="850" width="6.42578125" style="525" bestFit="1" customWidth="1"/>
    <col min="851" max="851" width="11.7109375" style="525" customWidth="1"/>
    <col min="852" max="852" width="0" style="525" hidden="1" customWidth="1"/>
    <col min="853" max="853" width="3.7109375" style="525" customWidth="1"/>
    <col min="854" max="854" width="11.140625" style="525" bestFit="1" customWidth="1"/>
    <col min="855" max="1087" width="10.5703125" style="525"/>
    <col min="1088" max="1095" width="0" style="525" hidden="1" customWidth="1"/>
    <col min="1096" max="1098" width="3.7109375" style="525" customWidth="1"/>
    <col min="1099" max="1099" width="12.7109375" style="525" customWidth="1"/>
    <col min="1100" max="1100" width="47.42578125" style="525" customWidth="1"/>
    <col min="1101" max="1104" width="0" style="525" hidden="1" customWidth="1"/>
    <col min="1105" max="1105" width="11.7109375" style="525" customWidth="1"/>
    <col min="1106" max="1106" width="6.42578125" style="525" bestFit="1" customWidth="1"/>
    <col min="1107" max="1107" width="11.7109375" style="525" customWidth="1"/>
    <col min="1108" max="1108" width="0" style="525" hidden="1" customWidth="1"/>
    <col min="1109" max="1109" width="3.7109375" style="525" customWidth="1"/>
    <col min="1110" max="1110" width="11.140625" style="525" bestFit="1" customWidth="1"/>
    <col min="1111" max="1343" width="10.5703125" style="525"/>
    <col min="1344" max="1351" width="0" style="525" hidden="1" customWidth="1"/>
    <col min="1352" max="1354" width="3.7109375" style="525" customWidth="1"/>
    <col min="1355" max="1355" width="12.7109375" style="525" customWidth="1"/>
    <col min="1356" max="1356" width="47.42578125" style="525" customWidth="1"/>
    <col min="1357" max="1360" width="0" style="525" hidden="1" customWidth="1"/>
    <col min="1361" max="1361" width="11.7109375" style="525" customWidth="1"/>
    <col min="1362" max="1362" width="6.42578125" style="525" bestFit="1" customWidth="1"/>
    <col min="1363" max="1363" width="11.7109375" style="525" customWidth="1"/>
    <col min="1364" max="1364" width="0" style="525" hidden="1" customWidth="1"/>
    <col min="1365" max="1365" width="3.7109375" style="525" customWidth="1"/>
    <col min="1366" max="1366" width="11.140625" style="525" bestFit="1" customWidth="1"/>
    <col min="1367" max="1599" width="10.5703125" style="525"/>
    <col min="1600" max="1607" width="0" style="525" hidden="1" customWidth="1"/>
    <col min="1608" max="1610" width="3.7109375" style="525" customWidth="1"/>
    <col min="1611" max="1611" width="12.7109375" style="525" customWidth="1"/>
    <col min="1612" max="1612" width="47.42578125" style="525" customWidth="1"/>
    <col min="1613" max="1616" width="0" style="525" hidden="1" customWidth="1"/>
    <col min="1617" max="1617" width="11.7109375" style="525" customWidth="1"/>
    <col min="1618" max="1618" width="6.42578125" style="525" bestFit="1" customWidth="1"/>
    <col min="1619" max="1619" width="11.7109375" style="525" customWidth="1"/>
    <col min="1620" max="1620" width="0" style="525" hidden="1" customWidth="1"/>
    <col min="1621" max="1621" width="3.7109375" style="525" customWidth="1"/>
    <col min="1622" max="1622" width="11.140625" style="525" bestFit="1" customWidth="1"/>
    <col min="1623" max="1855" width="10.5703125" style="525"/>
    <col min="1856" max="1863" width="0" style="525" hidden="1" customWidth="1"/>
    <col min="1864" max="1866" width="3.7109375" style="525" customWidth="1"/>
    <col min="1867" max="1867" width="12.7109375" style="525" customWidth="1"/>
    <col min="1868" max="1868" width="47.42578125" style="525" customWidth="1"/>
    <col min="1869" max="1872" width="0" style="525" hidden="1" customWidth="1"/>
    <col min="1873" max="1873" width="11.7109375" style="525" customWidth="1"/>
    <col min="1874" max="1874" width="6.42578125" style="525" bestFit="1" customWidth="1"/>
    <col min="1875" max="1875" width="11.7109375" style="525" customWidth="1"/>
    <col min="1876" max="1876" width="0" style="525" hidden="1" customWidth="1"/>
    <col min="1877" max="1877" width="3.7109375" style="525" customWidth="1"/>
    <col min="1878" max="1878" width="11.140625" style="525" bestFit="1" customWidth="1"/>
    <col min="1879" max="2111" width="10.5703125" style="525"/>
    <col min="2112" max="2119" width="0" style="525" hidden="1" customWidth="1"/>
    <col min="2120" max="2122" width="3.7109375" style="525" customWidth="1"/>
    <col min="2123" max="2123" width="12.7109375" style="525" customWidth="1"/>
    <col min="2124" max="2124" width="47.42578125" style="525" customWidth="1"/>
    <col min="2125" max="2128" width="0" style="525" hidden="1" customWidth="1"/>
    <col min="2129" max="2129" width="11.7109375" style="525" customWidth="1"/>
    <col min="2130" max="2130" width="6.42578125" style="525" bestFit="1" customWidth="1"/>
    <col min="2131" max="2131" width="11.7109375" style="525" customWidth="1"/>
    <col min="2132" max="2132" width="0" style="525" hidden="1" customWidth="1"/>
    <col min="2133" max="2133" width="3.7109375" style="525" customWidth="1"/>
    <col min="2134" max="2134" width="11.140625" style="525" bestFit="1" customWidth="1"/>
    <col min="2135" max="2367" width="10.5703125" style="525"/>
    <col min="2368" max="2375" width="0" style="525" hidden="1" customWidth="1"/>
    <col min="2376" max="2378" width="3.7109375" style="525" customWidth="1"/>
    <col min="2379" max="2379" width="12.7109375" style="525" customWidth="1"/>
    <col min="2380" max="2380" width="47.42578125" style="525" customWidth="1"/>
    <col min="2381" max="2384" width="0" style="525" hidden="1" customWidth="1"/>
    <col min="2385" max="2385" width="11.7109375" style="525" customWidth="1"/>
    <col min="2386" max="2386" width="6.42578125" style="525" bestFit="1" customWidth="1"/>
    <col min="2387" max="2387" width="11.7109375" style="525" customWidth="1"/>
    <col min="2388" max="2388" width="0" style="525" hidden="1" customWidth="1"/>
    <col min="2389" max="2389" width="3.7109375" style="525" customWidth="1"/>
    <col min="2390" max="2390" width="11.140625" style="525" bestFit="1" customWidth="1"/>
    <col min="2391" max="2623" width="10.5703125" style="525"/>
    <col min="2624" max="2631" width="0" style="525" hidden="1" customWidth="1"/>
    <col min="2632" max="2634" width="3.7109375" style="525" customWidth="1"/>
    <col min="2635" max="2635" width="12.7109375" style="525" customWidth="1"/>
    <col min="2636" max="2636" width="47.42578125" style="525" customWidth="1"/>
    <col min="2637" max="2640" width="0" style="525" hidden="1" customWidth="1"/>
    <col min="2641" max="2641" width="11.7109375" style="525" customWidth="1"/>
    <col min="2642" max="2642" width="6.42578125" style="525" bestFit="1" customWidth="1"/>
    <col min="2643" max="2643" width="11.7109375" style="525" customWidth="1"/>
    <col min="2644" max="2644" width="0" style="525" hidden="1" customWidth="1"/>
    <col min="2645" max="2645" width="3.7109375" style="525" customWidth="1"/>
    <col min="2646" max="2646" width="11.140625" style="525" bestFit="1" customWidth="1"/>
    <col min="2647" max="2879" width="10.5703125" style="525"/>
    <col min="2880" max="2887" width="0" style="525" hidden="1" customWidth="1"/>
    <col min="2888" max="2890" width="3.7109375" style="525" customWidth="1"/>
    <col min="2891" max="2891" width="12.7109375" style="525" customWidth="1"/>
    <col min="2892" max="2892" width="47.42578125" style="525" customWidth="1"/>
    <col min="2893" max="2896" width="0" style="525" hidden="1" customWidth="1"/>
    <col min="2897" max="2897" width="11.7109375" style="525" customWidth="1"/>
    <col min="2898" max="2898" width="6.42578125" style="525" bestFit="1" customWidth="1"/>
    <col min="2899" max="2899" width="11.7109375" style="525" customWidth="1"/>
    <col min="2900" max="2900" width="0" style="525" hidden="1" customWidth="1"/>
    <col min="2901" max="2901" width="3.7109375" style="525" customWidth="1"/>
    <col min="2902" max="2902" width="11.140625" style="525" bestFit="1" customWidth="1"/>
    <col min="2903" max="3135" width="10.5703125" style="525"/>
    <col min="3136" max="3143" width="0" style="525" hidden="1" customWidth="1"/>
    <col min="3144" max="3146" width="3.7109375" style="525" customWidth="1"/>
    <col min="3147" max="3147" width="12.7109375" style="525" customWidth="1"/>
    <col min="3148" max="3148" width="47.42578125" style="525" customWidth="1"/>
    <col min="3149" max="3152" width="0" style="525" hidden="1" customWidth="1"/>
    <col min="3153" max="3153" width="11.7109375" style="525" customWidth="1"/>
    <col min="3154" max="3154" width="6.42578125" style="525" bestFit="1" customWidth="1"/>
    <col min="3155" max="3155" width="11.7109375" style="525" customWidth="1"/>
    <col min="3156" max="3156" width="0" style="525" hidden="1" customWidth="1"/>
    <col min="3157" max="3157" width="3.7109375" style="525" customWidth="1"/>
    <col min="3158" max="3158" width="11.140625" style="525" bestFit="1" customWidth="1"/>
    <col min="3159" max="3391" width="10.5703125" style="525"/>
    <col min="3392" max="3399" width="0" style="525" hidden="1" customWidth="1"/>
    <col min="3400" max="3402" width="3.7109375" style="525" customWidth="1"/>
    <col min="3403" max="3403" width="12.7109375" style="525" customWidth="1"/>
    <col min="3404" max="3404" width="47.42578125" style="525" customWidth="1"/>
    <col min="3405" max="3408" width="0" style="525" hidden="1" customWidth="1"/>
    <col min="3409" max="3409" width="11.7109375" style="525" customWidth="1"/>
    <col min="3410" max="3410" width="6.42578125" style="525" bestFit="1" customWidth="1"/>
    <col min="3411" max="3411" width="11.7109375" style="525" customWidth="1"/>
    <col min="3412" max="3412" width="0" style="525" hidden="1" customWidth="1"/>
    <col min="3413" max="3413" width="3.7109375" style="525" customWidth="1"/>
    <col min="3414" max="3414" width="11.140625" style="525" bestFit="1" customWidth="1"/>
    <col min="3415" max="3647" width="10.5703125" style="525"/>
    <col min="3648" max="3655" width="0" style="525" hidden="1" customWidth="1"/>
    <col min="3656" max="3658" width="3.7109375" style="525" customWidth="1"/>
    <col min="3659" max="3659" width="12.7109375" style="525" customWidth="1"/>
    <col min="3660" max="3660" width="47.42578125" style="525" customWidth="1"/>
    <col min="3661" max="3664" width="0" style="525" hidden="1" customWidth="1"/>
    <col min="3665" max="3665" width="11.7109375" style="525" customWidth="1"/>
    <col min="3666" max="3666" width="6.42578125" style="525" bestFit="1" customWidth="1"/>
    <col min="3667" max="3667" width="11.7109375" style="525" customWidth="1"/>
    <col min="3668" max="3668" width="0" style="525" hidden="1" customWidth="1"/>
    <col min="3669" max="3669" width="3.7109375" style="525" customWidth="1"/>
    <col min="3670" max="3670" width="11.140625" style="525" bestFit="1" customWidth="1"/>
    <col min="3671" max="3903" width="10.5703125" style="525"/>
    <col min="3904" max="3911" width="0" style="525" hidden="1" customWidth="1"/>
    <col min="3912" max="3914" width="3.7109375" style="525" customWidth="1"/>
    <col min="3915" max="3915" width="12.7109375" style="525" customWidth="1"/>
    <col min="3916" max="3916" width="47.42578125" style="525" customWidth="1"/>
    <col min="3917" max="3920" width="0" style="525" hidden="1" customWidth="1"/>
    <col min="3921" max="3921" width="11.7109375" style="525" customWidth="1"/>
    <col min="3922" max="3922" width="6.42578125" style="525" bestFit="1" customWidth="1"/>
    <col min="3923" max="3923" width="11.7109375" style="525" customWidth="1"/>
    <col min="3924" max="3924" width="0" style="525" hidden="1" customWidth="1"/>
    <col min="3925" max="3925" width="3.7109375" style="525" customWidth="1"/>
    <col min="3926" max="3926" width="11.140625" style="525" bestFit="1" customWidth="1"/>
    <col min="3927" max="4159" width="10.5703125" style="525"/>
    <col min="4160" max="4167" width="0" style="525" hidden="1" customWidth="1"/>
    <col min="4168" max="4170" width="3.7109375" style="525" customWidth="1"/>
    <col min="4171" max="4171" width="12.7109375" style="525" customWidth="1"/>
    <col min="4172" max="4172" width="47.42578125" style="525" customWidth="1"/>
    <col min="4173" max="4176" width="0" style="525" hidden="1" customWidth="1"/>
    <col min="4177" max="4177" width="11.7109375" style="525" customWidth="1"/>
    <col min="4178" max="4178" width="6.42578125" style="525" bestFit="1" customWidth="1"/>
    <col min="4179" max="4179" width="11.7109375" style="525" customWidth="1"/>
    <col min="4180" max="4180" width="0" style="525" hidden="1" customWidth="1"/>
    <col min="4181" max="4181" width="3.7109375" style="525" customWidth="1"/>
    <col min="4182" max="4182" width="11.140625" style="525" bestFit="1" customWidth="1"/>
    <col min="4183" max="4415" width="10.5703125" style="525"/>
    <col min="4416" max="4423" width="0" style="525" hidden="1" customWidth="1"/>
    <col min="4424" max="4426" width="3.7109375" style="525" customWidth="1"/>
    <col min="4427" max="4427" width="12.7109375" style="525" customWidth="1"/>
    <col min="4428" max="4428" width="47.42578125" style="525" customWidth="1"/>
    <col min="4429" max="4432" width="0" style="525" hidden="1" customWidth="1"/>
    <col min="4433" max="4433" width="11.7109375" style="525" customWidth="1"/>
    <col min="4434" max="4434" width="6.42578125" style="525" bestFit="1" customWidth="1"/>
    <col min="4435" max="4435" width="11.7109375" style="525" customWidth="1"/>
    <col min="4436" max="4436" width="0" style="525" hidden="1" customWidth="1"/>
    <col min="4437" max="4437" width="3.7109375" style="525" customWidth="1"/>
    <col min="4438" max="4438" width="11.140625" style="525" bestFit="1" customWidth="1"/>
    <col min="4439" max="4671" width="10.5703125" style="525"/>
    <col min="4672" max="4679" width="0" style="525" hidden="1" customWidth="1"/>
    <col min="4680" max="4682" width="3.7109375" style="525" customWidth="1"/>
    <col min="4683" max="4683" width="12.7109375" style="525" customWidth="1"/>
    <col min="4684" max="4684" width="47.42578125" style="525" customWidth="1"/>
    <col min="4685" max="4688" width="0" style="525" hidden="1" customWidth="1"/>
    <col min="4689" max="4689" width="11.7109375" style="525" customWidth="1"/>
    <col min="4690" max="4690" width="6.42578125" style="525" bestFit="1" customWidth="1"/>
    <col min="4691" max="4691" width="11.7109375" style="525" customWidth="1"/>
    <col min="4692" max="4692" width="0" style="525" hidden="1" customWidth="1"/>
    <col min="4693" max="4693" width="3.7109375" style="525" customWidth="1"/>
    <col min="4694" max="4694" width="11.140625" style="525" bestFit="1" customWidth="1"/>
    <col min="4695" max="4927" width="10.5703125" style="525"/>
    <col min="4928" max="4935" width="0" style="525" hidden="1" customWidth="1"/>
    <col min="4936" max="4938" width="3.7109375" style="525" customWidth="1"/>
    <col min="4939" max="4939" width="12.7109375" style="525" customWidth="1"/>
    <col min="4940" max="4940" width="47.42578125" style="525" customWidth="1"/>
    <col min="4941" max="4944" width="0" style="525" hidden="1" customWidth="1"/>
    <col min="4945" max="4945" width="11.7109375" style="525" customWidth="1"/>
    <col min="4946" max="4946" width="6.42578125" style="525" bestFit="1" customWidth="1"/>
    <col min="4947" max="4947" width="11.7109375" style="525" customWidth="1"/>
    <col min="4948" max="4948" width="0" style="525" hidden="1" customWidth="1"/>
    <col min="4949" max="4949" width="3.7109375" style="525" customWidth="1"/>
    <col min="4950" max="4950" width="11.140625" style="525" bestFit="1" customWidth="1"/>
    <col min="4951" max="5183" width="10.5703125" style="525"/>
    <col min="5184" max="5191" width="0" style="525" hidden="1" customWidth="1"/>
    <col min="5192" max="5194" width="3.7109375" style="525" customWidth="1"/>
    <col min="5195" max="5195" width="12.7109375" style="525" customWidth="1"/>
    <col min="5196" max="5196" width="47.42578125" style="525" customWidth="1"/>
    <col min="5197" max="5200" width="0" style="525" hidden="1" customWidth="1"/>
    <col min="5201" max="5201" width="11.7109375" style="525" customWidth="1"/>
    <col min="5202" max="5202" width="6.42578125" style="525" bestFit="1" customWidth="1"/>
    <col min="5203" max="5203" width="11.7109375" style="525" customWidth="1"/>
    <col min="5204" max="5204" width="0" style="525" hidden="1" customWidth="1"/>
    <col min="5205" max="5205" width="3.7109375" style="525" customWidth="1"/>
    <col min="5206" max="5206" width="11.140625" style="525" bestFit="1" customWidth="1"/>
    <col min="5207" max="5439" width="10.5703125" style="525"/>
    <col min="5440" max="5447" width="0" style="525" hidden="1" customWidth="1"/>
    <col min="5448" max="5450" width="3.7109375" style="525" customWidth="1"/>
    <col min="5451" max="5451" width="12.7109375" style="525" customWidth="1"/>
    <col min="5452" max="5452" width="47.42578125" style="525" customWidth="1"/>
    <col min="5453" max="5456" width="0" style="525" hidden="1" customWidth="1"/>
    <col min="5457" max="5457" width="11.7109375" style="525" customWidth="1"/>
    <col min="5458" max="5458" width="6.42578125" style="525" bestFit="1" customWidth="1"/>
    <col min="5459" max="5459" width="11.7109375" style="525" customWidth="1"/>
    <col min="5460" max="5460" width="0" style="525" hidden="1" customWidth="1"/>
    <col min="5461" max="5461" width="3.7109375" style="525" customWidth="1"/>
    <col min="5462" max="5462" width="11.140625" style="525" bestFit="1" customWidth="1"/>
    <col min="5463" max="5695" width="10.5703125" style="525"/>
    <col min="5696" max="5703" width="0" style="525" hidden="1" customWidth="1"/>
    <col min="5704" max="5706" width="3.7109375" style="525" customWidth="1"/>
    <col min="5707" max="5707" width="12.7109375" style="525" customWidth="1"/>
    <col min="5708" max="5708" width="47.42578125" style="525" customWidth="1"/>
    <col min="5709" max="5712" width="0" style="525" hidden="1" customWidth="1"/>
    <col min="5713" max="5713" width="11.7109375" style="525" customWidth="1"/>
    <col min="5714" max="5714" width="6.42578125" style="525" bestFit="1" customWidth="1"/>
    <col min="5715" max="5715" width="11.7109375" style="525" customWidth="1"/>
    <col min="5716" max="5716" width="0" style="525" hidden="1" customWidth="1"/>
    <col min="5717" max="5717" width="3.7109375" style="525" customWidth="1"/>
    <col min="5718" max="5718" width="11.140625" style="525" bestFit="1" customWidth="1"/>
    <col min="5719" max="5951" width="10.5703125" style="525"/>
    <col min="5952" max="5959" width="0" style="525" hidden="1" customWidth="1"/>
    <col min="5960" max="5962" width="3.7109375" style="525" customWidth="1"/>
    <col min="5963" max="5963" width="12.7109375" style="525" customWidth="1"/>
    <col min="5964" max="5964" width="47.42578125" style="525" customWidth="1"/>
    <col min="5965" max="5968" width="0" style="525" hidden="1" customWidth="1"/>
    <col min="5969" max="5969" width="11.7109375" style="525" customWidth="1"/>
    <col min="5970" max="5970" width="6.42578125" style="525" bestFit="1" customWidth="1"/>
    <col min="5971" max="5971" width="11.7109375" style="525" customWidth="1"/>
    <col min="5972" max="5972" width="0" style="525" hidden="1" customWidth="1"/>
    <col min="5973" max="5973" width="3.7109375" style="525" customWidth="1"/>
    <col min="5974" max="5974" width="11.140625" style="525" bestFit="1" customWidth="1"/>
    <col min="5975" max="6207" width="10.5703125" style="525"/>
    <col min="6208" max="6215" width="0" style="525" hidden="1" customWidth="1"/>
    <col min="6216" max="6218" width="3.7109375" style="525" customWidth="1"/>
    <col min="6219" max="6219" width="12.7109375" style="525" customWidth="1"/>
    <col min="6220" max="6220" width="47.42578125" style="525" customWidth="1"/>
    <col min="6221" max="6224" width="0" style="525" hidden="1" customWidth="1"/>
    <col min="6225" max="6225" width="11.7109375" style="525" customWidth="1"/>
    <col min="6226" max="6226" width="6.42578125" style="525" bestFit="1" customWidth="1"/>
    <col min="6227" max="6227" width="11.7109375" style="525" customWidth="1"/>
    <col min="6228" max="6228" width="0" style="525" hidden="1" customWidth="1"/>
    <col min="6229" max="6229" width="3.7109375" style="525" customWidth="1"/>
    <col min="6230" max="6230" width="11.140625" style="525" bestFit="1" customWidth="1"/>
    <col min="6231" max="6463" width="10.5703125" style="525"/>
    <col min="6464" max="6471" width="0" style="525" hidden="1" customWidth="1"/>
    <col min="6472" max="6474" width="3.7109375" style="525" customWidth="1"/>
    <col min="6475" max="6475" width="12.7109375" style="525" customWidth="1"/>
    <col min="6476" max="6476" width="47.42578125" style="525" customWidth="1"/>
    <col min="6477" max="6480" width="0" style="525" hidden="1" customWidth="1"/>
    <col min="6481" max="6481" width="11.7109375" style="525" customWidth="1"/>
    <col min="6482" max="6482" width="6.42578125" style="525" bestFit="1" customWidth="1"/>
    <col min="6483" max="6483" width="11.7109375" style="525" customWidth="1"/>
    <col min="6484" max="6484" width="0" style="525" hidden="1" customWidth="1"/>
    <col min="6485" max="6485" width="3.7109375" style="525" customWidth="1"/>
    <col min="6486" max="6486" width="11.140625" style="525" bestFit="1" customWidth="1"/>
    <col min="6487" max="6719" width="10.5703125" style="525"/>
    <col min="6720" max="6727" width="0" style="525" hidden="1" customWidth="1"/>
    <col min="6728" max="6730" width="3.7109375" style="525" customWidth="1"/>
    <col min="6731" max="6731" width="12.7109375" style="525" customWidth="1"/>
    <col min="6732" max="6732" width="47.42578125" style="525" customWidth="1"/>
    <col min="6733" max="6736" width="0" style="525" hidden="1" customWidth="1"/>
    <col min="6737" max="6737" width="11.7109375" style="525" customWidth="1"/>
    <col min="6738" max="6738" width="6.42578125" style="525" bestFit="1" customWidth="1"/>
    <col min="6739" max="6739" width="11.7109375" style="525" customWidth="1"/>
    <col min="6740" max="6740" width="0" style="525" hidden="1" customWidth="1"/>
    <col min="6741" max="6741" width="3.7109375" style="525" customWidth="1"/>
    <col min="6742" max="6742" width="11.140625" style="525" bestFit="1" customWidth="1"/>
    <col min="6743" max="6975" width="10.5703125" style="525"/>
    <col min="6976" max="6983" width="0" style="525" hidden="1" customWidth="1"/>
    <col min="6984" max="6986" width="3.7109375" style="525" customWidth="1"/>
    <col min="6987" max="6987" width="12.7109375" style="525" customWidth="1"/>
    <col min="6988" max="6988" width="47.42578125" style="525" customWidth="1"/>
    <col min="6989" max="6992" width="0" style="525" hidden="1" customWidth="1"/>
    <col min="6993" max="6993" width="11.7109375" style="525" customWidth="1"/>
    <col min="6994" max="6994" width="6.42578125" style="525" bestFit="1" customWidth="1"/>
    <col min="6995" max="6995" width="11.7109375" style="525" customWidth="1"/>
    <col min="6996" max="6996" width="0" style="525" hidden="1" customWidth="1"/>
    <col min="6997" max="6997" width="3.7109375" style="525" customWidth="1"/>
    <col min="6998" max="6998" width="11.140625" style="525" bestFit="1" customWidth="1"/>
    <col min="6999" max="7231" width="10.5703125" style="525"/>
    <col min="7232" max="7239" width="0" style="525" hidden="1" customWidth="1"/>
    <col min="7240" max="7242" width="3.7109375" style="525" customWidth="1"/>
    <col min="7243" max="7243" width="12.7109375" style="525" customWidth="1"/>
    <col min="7244" max="7244" width="47.42578125" style="525" customWidth="1"/>
    <col min="7245" max="7248" width="0" style="525" hidden="1" customWidth="1"/>
    <col min="7249" max="7249" width="11.7109375" style="525" customWidth="1"/>
    <col min="7250" max="7250" width="6.42578125" style="525" bestFit="1" customWidth="1"/>
    <col min="7251" max="7251" width="11.7109375" style="525" customWidth="1"/>
    <col min="7252" max="7252" width="0" style="525" hidden="1" customWidth="1"/>
    <col min="7253" max="7253" width="3.7109375" style="525" customWidth="1"/>
    <col min="7254" max="7254" width="11.140625" style="525" bestFit="1" customWidth="1"/>
    <col min="7255" max="7487" width="10.5703125" style="525"/>
    <col min="7488" max="7495" width="0" style="525" hidden="1" customWidth="1"/>
    <col min="7496" max="7498" width="3.7109375" style="525" customWidth="1"/>
    <col min="7499" max="7499" width="12.7109375" style="525" customWidth="1"/>
    <col min="7500" max="7500" width="47.42578125" style="525" customWidth="1"/>
    <col min="7501" max="7504" width="0" style="525" hidden="1" customWidth="1"/>
    <col min="7505" max="7505" width="11.7109375" style="525" customWidth="1"/>
    <col min="7506" max="7506" width="6.42578125" style="525" bestFit="1" customWidth="1"/>
    <col min="7507" max="7507" width="11.7109375" style="525" customWidth="1"/>
    <col min="7508" max="7508" width="0" style="525" hidden="1" customWidth="1"/>
    <col min="7509" max="7509" width="3.7109375" style="525" customWidth="1"/>
    <col min="7510" max="7510" width="11.140625" style="525" bestFit="1" customWidth="1"/>
    <col min="7511" max="7743" width="10.5703125" style="525"/>
    <col min="7744" max="7751" width="0" style="525" hidden="1" customWidth="1"/>
    <col min="7752" max="7754" width="3.7109375" style="525" customWidth="1"/>
    <col min="7755" max="7755" width="12.7109375" style="525" customWidth="1"/>
    <col min="7756" max="7756" width="47.42578125" style="525" customWidth="1"/>
    <col min="7757" max="7760" width="0" style="525" hidden="1" customWidth="1"/>
    <col min="7761" max="7761" width="11.7109375" style="525" customWidth="1"/>
    <col min="7762" max="7762" width="6.42578125" style="525" bestFit="1" customWidth="1"/>
    <col min="7763" max="7763" width="11.7109375" style="525" customWidth="1"/>
    <col min="7764" max="7764" width="0" style="525" hidden="1" customWidth="1"/>
    <col min="7765" max="7765" width="3.7109375" style="525" customWidth="1"/>
    <col min="7766" max="7766" width="11.140625" style="525" bestFit="1" customWidth="1"/>
    <col min="7767" max="7999" width="10.5703125" style="525"/>
    <col min="8000" max="8007" width="0" style="525" hidden="1" customWidth="1"/>
    <col min="8008" max="8010" width="3.7109375" style="525" customWidth="1"/>
    <col min="8011" max="8011" width="12.7109375" style="525" customWidth="1"/>
    <col min="8012" max="8012" width="47.42578125" style="525" customWidth="1"/>
    <col min="8013" max="8016" width="0" style="525" hidden="1" customWidth="1"/>
    <col min="8017" max="8017" width="11.7109375" style="525" customWidth="1"/>
    <col min="8018" max="8018" width="6.42578125" style="525" bestFit="1" customWidth="1"/>
    <col min="8019" max="8019" width="11.7109375" style="525" customWidth="1"/>
    <col min="8020" max="8020" width="0" style="525" hidden="1" customWidth="1"/>
    <col min="8021" max="8021" width="3.7109375" style="525" customWidth="1"/>
    <col min="8022" max="8022" width="11.140625" style="525" bestFit="1" customWidth="1"/>
    <col min="8023" max="8255" width="10.5703125" style="525"/>
    <col min="8256" max="8263" width="0" style="525" hidden="1" customWidth="1"/>
    <col min="8264" max="8266" width="3.7109375" style="525" customWidth="1"/>
    <col min="8267" max="8267" width="12.7109375" style="525" customWidth="1"/>
    <col min="8268" max="8268" width="47.42578125" style="525" customWidth="1"/>
    <col min="8269" max="8272" width="0" style="525" hidden="1" customWidth="1"/>
    <col min="8273" max="8273" width="11.7109375" style="525" customWidth="1"/>
    <col min="8274" max="8274" width="6.42578125" style="525" bestFit="1" customWidth="1"/>
    <col min="8275" max="8275" width="11.7109375" style="525" customWidth="1"/>
    <col min="8276" max="8276" width="0" style="525" hidden="1" customWidth="1"/>
    <col min="8277" max="8277" width="3.7109375" style="525" customWidth="1"/>
    <col min="8278" max="8278" width="11.140625" style="525" bestFit="1" customWidth="1"/>
    <col min="8279" max="8511" width="10.5703125" style="525"/>
    <col min="8512" max="8519" width="0" style="525" hidden="1" customWidth="1"/>
    <col min="8520" max="8522" width="3.7109375" style="525" customWidth="1"/>
    <col min="8523" max="8523" width="12.7109375" style="525" customWidth="1"/>
    <col min="8524" max="8524" width="47.42578125" style="525" customWidth="1"/>
    <col min="8525" max="8528" width="0" style="525" hidden="1" customWidth="1"/>
    <col min="8529" max="8529" width="11.7109375" style="525" customWidth="1"/>
    <col min="8530" max="8530" width="6.42578125" style="525" bestFit="1" customWidth="1"/>
    <col min="8531" max="8531" width="11.7109375" style="525" customWidth="1"/>
    <col min="8532" max="8532" width="0" style="525" hidden="1" customWidth="1"/>
    <col min="8533" max="8533" width="3.7109375" style="525" customWidth="1"/>
    <col min="8534" max="8534" width="11.140625" style="525" bestFit="1" customWidth="1"/>
    <col min="8535" max="8767" width="10.5703125" style="525"/>
    <col min="8768" max="8775" width="0" style="525" hidden="1" customWidth="1"/>
    <col min="8776" max="8778" width="3.7109375" style="525" customWidth="1"/>
    <col min="8779" max="8779" width="12.7109375" style="525" customWidth="1"/>
    <col min="8780" max="8780" width="47.42578125" style="525" customWidth="1"/>
    <col min="8781" max="8784" width="0" style="525" hidden="1" customWidth="1"/>
    <col min="8785" max="8785" width="11.7109375" style="525" customWidth="1"/>
    <col min="8786" max="8786" width="6.42578125" style="525" bestFit="1" customWidth="1"/>
    <col min="8787" max="8787" width="11.7109375" style="525" customWidth="1"/>
    <col min="8788" max="8788" width="0" style="525" hidden="1" customWidth="1"/>
    <col min="8789" max="8789" width="3.7109375" style="525" customWidth="1"/>
    <col min="8790" max="8790" width="11.140625" style="525" bestFit="1" customWidth="1"/>
    <col min="8791" max="9023" width="10.5703125" style="525"/>
    <col min="9024" max="9031" width="0" style="525" hidden="1" customWidth="1"/>
    <col min="9032" max="9034" width="3.7109375" style="525" customWidth="1"/>
    <col min="9035" max="9035" width="12.7109375" style="525" customWidth="1"/>
    <col min="9036" max="9036" width="47.42578125" style="525" customWidth="1"/>
    <col min="9037" max="9040" width="0" style="525" hidden="1" customWidth="1"/>
    <col min="9041" max="9041" width="11.7109375" style="525" customWidth="1"/>
    <col min="9042" max="9042" width="6.42578125" style="525" bestFit="1" customWidth="1"/>
    <col min="9043" max="9043" width="11.7109375" style="525" customWidth="1"/>
    <col min="9044" max="9044" width="0" style="525" hidden="1" customWidth="1"/>
    <col min="9045" max="9045" width="3.7109375" style="525" customWidth="1"/>
    <col min="9046" max="9046" width="11.140625" style="525" bestFit="1" customWidth="1"/>
    <col min="9047" max="9279" width="10.5703125" style="525"/>
    <col min="9280" max="9287" width="0" style="525" hidden="1" customWidth="1"/>
    <col min="9288" max="9290" width="3.7109375" style="525" customWidth="1"/>
    <col min="9291" max="9291" width="12.7109375" style="525" customWidth="1"/>
    <col min="9292" max="9292" width="47.42578125" style="525" customWidth="1"/>
    <col min="9293" max="9296" width="0" style="525" hidden="1" customWidth="1"/>
    <col min="9297" max="9297" width="11.7109375" style="525" customWidth="1"/>
    <col min="9298" max="9298" width="6.42578125" style="525" bestFit="1" customWidth="1"/>
    <col min="9299" max="9299" width="11.7109375" style="525" customWidth="1"/>
    <col min="9300" max="9300" width="0" style="525" hidden="1" customWidth="1"/>
    <col min="9301" max="9301" width="3.7109375" style="525" customWidth="1"/>
    <col min="9302" max="9302" width="11.140625" style="525" bestFit="1" customWidth="1"/>
    <col min="9303" max="9535" width="10.5703125" style="525"/>
    <col min="9536" max="9543" width="0" style="525" hidden="1" customWidth="1"/>
    <col min="9544" max="9546" width="3.7109375" style="525" customWidth="1"/>
    <col min="9547" max="9547" width="12.7109375" style="525" customWidth="1"/>
    <col min="9548" max="9548" width="47.42578125" style="525" customWidth="1"/>
    <col min="9549" max="9552" width="0" style="525" hidden="1" customWidth="1"/>
    <col min="9553" max="9553" width="11.7109375" style="525" customWidth="1"/>
    <col min="9554" max="9554" width="6.42578125" style="525" bestFit="1" customWidth="1"/>
    <col min="9555" max="9555" width="11.7109375" style="525" customWidth="1"/>
    <col min="9556" max="9556" width="0" style="525" hidden="1" customWidth="1"/>
    <col min="9557" max="9557" width="3.7109375" style="525" customWidth="1"/>
    <col min="9558" max="9558" width="11.140625" style="525" bestFit="1" customWidth="1"/>
    <col min="9559" max="9791" width="10.5703125" style="525"/>
    <col min="9792" max="9799" width="0" style="525" hidden="1" customWidth="1"/>
    <col min="9800" max="9802" width="3.7109375" style="525" customWidth="1"/>
    <col min="9803" max="9803" width="12.7109375" style="525" customWidth="1"/>
    <col min="9804" max="9804" width="47.42578125" style="525" customWidth="1"/>
    <col min="9805" max="9808" width="0" style="525" hidden="1" customWidth="1"/>
    <col min="9809" max="9809" width="11.7109375" style="525" customWidth="1"/>
    <col min="9810" max="9810" width="6.42578125" style="525" bestFit="1" customWidth="1"/>
    <col min="9811" max="9811" width="11.7109375" style="525" customWidth="1"/>
    <col min="9812" max="9812" width="0" style="525" hidden="1" customWidth="1"/>
    <col min="9813" max="9813" width="3.7109375" style="525" customWidth="1"/>
    <col min="9814" max="9814" width="11.140625" style="525" bestFit="1" customWidth="1"/>
    <col min="9815" max="10047" width="10.5703125" style="525"/>
    <col min="10048" max="10055" width="0" style="525" hidden="1" customWidth="1"/>
    <col min="10056" max="10058" width="3.7109375" style="525" customWidth="1"/>
    <col min="10059" max="10059" width="12.7109375" style="525" customWidth="1"/>
    <col min="10060" max="10060" width="47.42578125" style="525" customWidth="1"/>
    <col min="10061" max="10064" width="0" style="525" hidden="1" customWidth="1"/>
    <col min="10065" max="10065" width="11.7109375" style="525" customWidth="1"/>
    <col min="10066" max="10066" width="6.42578125" style="525" bestFit="1" customWidth="1"/>
    <col min="10067" max="10067" width="11.7109375" style="525" customWidth="1"/>
    <col min="10068" max="10068" width="0" style="525" hidden="1" customWidth="1"/>
    <col min="10069" max="10069" width="3.7109375" style="525" customWidth="1"/>
    <col min="10070" max="10070" width="11.140625" style="525" bestFit="1" customWidth="1"/>
    <col min="10071" max="10303" width="10.5703125" style="525"/>
    <col min="10304" max="10311" width="0" style="525" hidden="1" customWidth="1"/>
    <col min="10312" max="10314" width="3.7109375" style="525" customWidth="1"/>
    <col min="10315" max="10315" width="12.7109375" style="525" customWidth="1"/>
    <col min="10316" max="10316" width="47.42578125" style="525" customWidth="1"/>
    <col min="10317" max="10320" width="0" style="525" hidden="1" customWidth="1"/>
    <col min="10321" max="10321" width="11.7109375" style="525" customWidth="1"/>
    <col min="10322" max="10322" width="6.42578125" style="525" bestFit="1" customWidth="1"/>
    <col min="10323" max="10323" width="11.7109375" style="525" customWidth="1"/>
    <col min="10324" max="10324" width="0" style="525" hidden="1" customWidth="1"/>
    <col min="10325" max="10325" width="3.7109375" style="525" customWidth="1"/>
    <col min="10326" max="10326" width="11.140625" style="525" bestFit="1" customWidth="1"/>
    <col min="10327" max="10559" width="10.5703125" style="525"/>
    <col min="10560" max="10567" width="0" style="525" hidden="1" customWidth="1"/>
    <col min="10568" max="10570" width="3.7109375" style="525" customWidth="1"/>
    <col min="10571" max="10571" width="12.7109375" style="525" customWidth="1"/>
    <col min="10572" max="10572" width="47.42578125" style="525" customWidth="1"/>
    <col min="10573" max="10576" width="0" style="525" hidden="1" customWidth="1"/>
    <col min="10577" max="10577" width="11.7109375" style="525" customWidth="1"/>
    <col min="10578" max="10578" width="6.42578125" style="525" bestFit="1" customWidth="1"/>
    <col min="10579" max="10579" width="11.7109375" style="525" customWidth="1"/>
    <col min="10580" max="10580" width="0" style="525" hidden="1" customWidth="1"/>
    <col min="10581" max="10581" width="3.7109375" style="525" customWidth="1"/>
    <col min="10582" max="10582" width="11.140625" style="525" bestFit="1" customWidth="1"/>
    <col min="10583" max="10815" width="10.5703125" style="525"/>
    <col min="10816" max="10823" width="0" style="525" hidden="1" customWidth="1"/>
    <col min="10824" max="10826" width="3.7109375" style="525" customWidth="1"/>
    <col min="10827" max="10827" width="12.7109375" style="525" customWidth="1"/>
    <col min="10828" max="10828" width="47.42578125" style="525" customWidth="1"/>
    <col min="10829" max="10832" width="0" style="525" hidden="1" customWidth="1"/>
    <col min="10833" max="10833" width="11.7109375" style="525" customWidth="1"/>
    <col min="10834" max="10834" width="6.42578125" style="525" bestFit="1" customWidth="1"/>
    <col min="10835" max="10835" width="11.7109375" style="525" customWidth="1"/>
    <col min="10836" max="10836" width="0" style="525" hidden="1" customWidth="1"/>
    <col min="10837" max="10837" width="3.7109375" style="525" customWidth="1"/>
    <col min="10838" max="10838" width="11.140625" style="525" bestFit="1" customWidth="1"/>
    <col min="10839" max="11071" width="10.5703125" style="525"/>
    <col min="11072" max="11079" width="0" style="525" hidden="1" customWidth="1"/>
    <col min="11080" max="11082" width="3.7109375" style="525" customWidth="1"/>
    <col min="11083" max="11083" width="12.7109375" style="525" customWidth="1"/>
    <col min="11084" max="11084" width="47.42578125" style="525" customWidth="1"/>
    <col min="11085" max="11088" width="0" style="525" hidden="1" customWidth="1"/>
    <col min="11089" max="11089" width="11.7109375" style="525" customWidth="1"/>
    <col min="11090" max="11090" width="6.42578125" style="525" bestFit="1" customWidth="1"/>
    <col min="11091" max="11091" width="11.7109375" style="525" customWidth="1"/>
    <col min="11092" max="11092" width="0" style="525" hidden="1" customWidth="1"/>
    <col min="11093" max="11093" width="3.7109375" style="525" customWidth="1"/>
    <col min="11094" max="11094" width="11.140625" style="525" bestFit="1" customWidth="1"/>
    <col min="11095" max="11327" width="10.5703125" style="525"/>
    <col min="11328" max="11335" width="0" style="525" hidden="1" customWidth="1"/>
    <col min="11336" max="11338" width="3.7109375" style="525" customWidth="1"/>
    <col min="11339" max="11339" width="12.7109375" style="525" customWidth="1"/>
    <col min="11340" max="11340" width="47.42578125" style="525" customWidth="1"/>
    <col min="11341" max="11344" width="0" style="525" hidden="1" customWidth="1"/>
    <col min="11345" max="11345" width="11.7109375" style="525" customWidth="1"/>
    <col min="11346" max="11346" width="6.42578125" style="525" bestFit="1" customWidth="1"/>
    <col min="11347" max="11347" width="11.7109375" style="525" customWidth="1"/>
    <col min="11348" max="11348" width="0" style="525" hidden="1" customWidth="1"/>
    <col min="11349" max="11349" width="3.7109375" style="525" customWidth="1"/>
    <col min="11350" max="11350" width="11.140625" style="525" bestFit="1" customWidth="1"/>
    <col min="11351" max="11583" width="10.5703125" style="525"/>
    <col min="11584" max="11591" width="0" style="525" hidden="1" customWidth="1"/>
    <col min="11592" max="11594" width="3.7109375" style="525" customWidth="1"/>
    <col min="11595" max="11595" width="12.7109375" style="525" customWidth="1"/>
    <col min="11596" max="11596" width="47.42578125" style="525" customWidth="1"/>
    <col min="11597" max="11600" width="0" style="525" hidden="1" customWidth="1"/>
    <col min="11601" max="11601" width="11.7109375" style="525" customWidth="1"/>
    <col min="11602" max="11602" width="6.42578125" style="525" bestFit="1" customWidth="1"/>
    <col min="11603" max="11603" width="11.7109375" style="525" customWidth="1"/>
    <col min="11604" max="11604" width="0" style="525" hidden="1" customWidth="1"/>
    <col min="11605" max="11605" width="3.7109375" style="525" customWidth="1"/>
    <col min="11606" max="11606" width="11.140625" style="525" bestFit="1" customWidth="1"/>
    <col min="11607" max="11839" width="10.5703125" style="525"/>
    <col min="11840" max="11847" width="0" style="525" hidden="1" customWidth="1"/>
    <col min="11848" max="11850" width="3.7109375" style="525" customWidth="1"/>
    <col min="11851" max="11851" width="12.7109375" style="525" customWidth="1"/>
    <col min="11852" max="11852" width="47.42578125" style="525" customWidth="1"/>
    <col min="11853" max="11856" width="0" style="525" hidden="1" customWidth="1"/>
    <col min="11857" max="11857" width="11.7109375" style="525" customWidth="1"/>
    <col min="11858" max="11858" width="6.42578125" style="525" bestFit="1" customWidth="1"/>
    <col min="11859" max="11859" width="11.7109375" style="525" customWidth="1"/>
    <col min="11860" max="11860" width="0" style="525" hidden="1" customWidth="1"/>
    <col min="11861" max="11861" width="3.7109375" style="525" customWidth="1"/>
    <col min="11862" max="11862" width="11.140625" style="525" bestFit="1" customWidth="1"/>
    <col min="11863" max="12095" width="10.5703125" style="525"/>
    <col min="12096" max="12103" width="0" style="525" hidden="1" customWidth="1"/>
    <col min="12104" max="12106" width="3.7109375" style="525" customWidth="1"/>
    <col min="12107" max="12107" width="12.7109375" style="525" customWidth="1"/>
    <col min="12108" max="12108" width="47.42578125" style="525" customWidth="1"/>
    <col min="12109" max="12112" width="0" style="525" hidden="1" customWidth="1"/>
    <col min="12113" max="12113" width="11.7109375" style="525" customWidth="1"/>
    <col min="12114" max="12114" width="6.42578125" style="525" bestFit="1" customWidth="1"/>
    <col min="12115" max="12115" width="11.7109375" style="525" customWidth="1"/>
    <col min="12116" max="12116" width="0" style="525" hidden="1" customWidth="1"/>
    <col min="12117" max="12117" width="3.7109375" style="525" customWidth="1"/>
    <col min="12118" max="12118" width="11.140625" style="525" bestFit="1" customWidth="1"/>
    <col min="12119" max="12351" width="10.5703125" style="525"/>
    <col min="12352" max="12359" width="0" style="525" hidden="1" customWidth="1"/>
    <col min="12360" max="12362" width="3.7109375" style="525" customWidth="1"/>
    <col min="12363" max="12363" width="12.7109375" style="525" customWidth="1"/>
    <col min="12364" max="12364" width="47.42578125" style="525" customWidth="1"/>
    <col min="12365" max="12368" width="0" style="525" hidden="1" customWidth="1"/>
    <col min="12369" max="12369" width="11.7109375" style="525" customWidth="1"/>
    <col min="12370" max="12370" width="6.42578125" style="525" bestFit="1" customWidth="1"/>
    <col min="12371" max="12371" width="11.7109375" style="525" customWidth="1"/>
    <col min="12372" max="12372" width="0" style="525" hidden="1" customWidth="1"/>
    <col min="12373" max="12373" width="3.7109375" style="525" customWidth="1"/>
    <col min="12374" max="12374" width="11.140625" style="525" bestFit="1" customWidth="1"/>
    <col min="12375" max="12607" width="10.5703125" style="525"/>
    <col min="12608" max="12615" width="0" style="525" hidden="1" customWidth="1"/>
    <col min="12616" max="12618" width="3.7109375" style="525" customWidth="1"/>
    <col min="12619" max="12619" width="12.7109375" style="525" customWidth="1"/>
    <col min="12620" max="12620" width="47.42578125" style="525" customWidth="1"/>
    <col min="12621" max="12624" width="0" style="525" hidden="1" customWidth="1"/>
    <col min="12625" max="12625" width="11.7109375" style="525" customWidth="1"/>
    <col min="12626" max="12626" width="6.42578125" style="525" bestFit="1" customWidth="1"/>
    <col min="12627" max="12627" width="11.7109375" style="525" customWidth="1"/>
    <col min="12628" max="12628" width="0" style="525" hidden="1" customWidth="1"/>
    <col min="12629" max="12629" width="3.7109375" style="525" customWidth="1"/>
    <col min="12630" max="12630" width="11.140625" style="525" bestFit="1" customWidth="1"/>
    <col min="12631" max="12863" width="10.5703125" style="525"/>
    <col min="12864" max="12871" width="0" style="525" hidden="1" customWidth="1"/>
    <col min="12872" max="12874" width="3.7109375" style="525" customWidth="1"/>
    <col min="12875" max="12875" width="12.7109375" style="525" customWidth="1"/>
    <col min="12876" max="12876" width="47.42578125" style="525" customWidth="1"/>
    <col min="12877" max="12880" width="0" style="525" hidden="1" customWidth="1"/>
    <col min="12881" max="12881" width="11.7109375" style="525" customWidth="1"/>
    <col min="12882" max="12882" width="6.42578125" style="525" bestFit="1" customWidth="1"/>
    <col min="12883" max="12883" width="11.7109375" style="525" customWidth="1"/>
    <col min="12884" max="12884" width="0" style="525" hidden="1" customWidth="1"/>
    <col min="12885" max="12885" width="3.7109375" style="525" customWidth="1"/>
    <col min="12886" max="12886" width="11.140625" style="525" bestFit="1" customWidth="1"/>
    <col min="12887" max="13119" width="10.5703125" style="525"/>
    <col min="13120" max="13127" width="0" style="525" hidden="1" customWidth="1"/>
    <col min="13128" max="13130" width="3.7109375" style="525" customWidth="1"/>
    <col min="13131" max="13131" width="12.7109375" style="525" customWidth="1"/>
    <col min="13132" max="13132" width="47.42578125" style="525" customWidth="1"/>
    <col min="13133" max="13136" width="0" style="525" hidden="1" customWidth="1"/>
    <col min="13137" max="13137" width="11.7109375" style="525" customWidth="1"/>
    <col min="13138" max="13138" width="6.42578125" style="525" bestFit="1" customWidth="1"/>
    <col min="13139" max="13139" width="11.7109375" style="525" customWidth="1"/>
    <col min="13140" max="13140" width="0" style="525" hidden="1" customWidth="1"/>
    <col min="13141" max="13141" width="3.7109375" style="525" customWidth="1"/>
    <col min="13142" max="13142" width="11.140625" style="525" bestFit="1" customWidth="1"/>
    <col min="13143" max="13375" width="10.5703125" style="525"/>
    <col min="13376" max="13383" width="0" style="525" hidden="1" customWidth="1"/>
    <col min="13384" max="13386" width="3.7109375" style="525" customWidth="1"/>
    <col min="13387" max="13387" width="12.7109375" style="525" customWidth="1"/>
    <col min="13388" max="13388" width="47.42578125" style="525" customWidth="1"/>
    <col min="13389" max="13392" width="0" style="525" hidden="1" customWidth="1"/>
    <col min="13393" max="13393" width="11.7109375" style="525" customWidth="1"/>
    <col min="13394" max="13394" width="6.42578125" style="525" bestFit="1" customWidth="1"/>
    <col min="13395" max="13395" width="11.7109375" style="525" customWidth="1"/>
    <col min="13396" max="13396" width="0" style="525" hidden="1" customWidth="1"/>
    <col min="13397" max="13397" width="3.7109375" style="525" customWidth="1"/>
    <col min="13398" max="13398" width="11.140625" style="525" bestFit="1" customWidth="1"/>
    <col min="13399" max="13631" width="10.5703125" style="525"/>
    <col min="13632" max="13639" width="0" style="525" hidden="1" customWidth="1"/>
    <col min="13640" max="13642" width="3.7109375" style="525" customWidth="1"/>
    <col min="13643" max="13643" width="12.7109375" style="525" customWidth="1"/>
    <col min="13644" max="13644" width="47.42578125" style="525" customWidth="1"/>
    <col min="13645" max="13648" width="0" style="525" hidden="1" customWidth="1"/>
    <col min="13649" max="13649" width="11.7109375" style="525" customWidth="1"/>
    <col min="13650" max="13650" width="6.42578125" style="525" bestFit="1" customWidth="1"/>
    <col min="13651" max="13651" width="11.7109375" style="525" customWidth="1"/>
    <col min="13652" max="13652" width="0" style="525" hidden="1" customWidth="1"/>
    <col min="13653" max="13653" width="3.7109375" style="525" customWidth="1"/>
    <col min="13654" max="13654" width="11.140625" style="525" bestFit="1" customWidth="1"/>
    <col min="13655" max="13887" width="10.5703125" style="525"/>
    <col min="13888" max="13895" width="0" style="525" hidden="1" customWidth="1"/>
    <col min="13896" max="13898" width="3.7109375" style="525" customWidth="1"/>
    <col min="13899" max="13899" width="12.7109375" style="525" customWidth="1"/>
    <col min="13900" max="13900" width="47.42578125" style="525" customWidth="1"/>
    <col min="13901" max="13904" width="0" style="525" hidden="1" customWidth="1"/>
    <col min="13905" max="13905" width="11.7109375" style="525" customWidth="1"/>
    <col min="13906" max="13906" width="6.42578125" style="525" bestFit="1" customWidth="1"/>
    <col min="13907" max="13907" width="11.7109375" style="525" customWidth="1"/>
    <col min="13908" max="13908" width="0" style="525" hidden="1" customWidth="1"/>
    <col min="13909" max="13909" width="3.7109375" style="525" customWidth="1"/>
    <col min="13910" max="13910" width="11.140625" style="525" bestFit="1" customWidth="1"/>
    <col min="13911" max="14143" width="10.5703125" style="525"/>
    <col min="14144" max="14151" width="0" style="525" hidden="1" customWidth="1"/>
    <col min="14152" max="14154" width="3.7109375" style="525" customWidth="1"/>
    <col min="14155" max="14155" width="12.7109375" style="525" customWidth="1"/>
    <col min="14156" max="14156" width="47.42578125" style="525" customWidth="1"/>
    <col min="14157" max="14160" width="0" style="525" hidden="1" customWidth="1"/>
    <col min="14161" max="14161" width="11.7109375" style="525" customWidth="1"/>
    <col min="14162" max="14162" width="6.42578125" style="525" bestFit="1" customWidth="1"/>
    <col min="14163" max="14163" width="11.7109375" style="525" customWidth="1"/>
    <col min="14164" max="14164" width="0" style="525" hidden="1" customWidth="1"/>
    <col min="14165" max="14165" width="3.7109375" style="525" customWidth="1"/>
    <col min="14166" max="14166" width="11.140625" style="525" bestFit="1" customWidth="1"/>
    <col min="14167" max="14399" width="10.5703125" style="525"/>
    <col min="14400" max="14407" width="0" style="525" hidden="1" customWidth="1"/>
    <col min="14408" max="14410" width="3.7109375" style="525" customWidth="1"/>
    <col min="14411" max="14411" width="12.7109375" style="525" customWidth="1"/>
    <col min="14412" max="14412" width="47.42578125" style="525" customWidth="1"/>
    <col min="14413" max="14416" width="0" style="525" hidden="1" customWidth="1"/>
    <col min="14417" max="14417" width="11.7109375" style="525" customWidth="1"/>
    <col min="14418" max="14418" width="6.42578125" style="525" bestFit="1" customWidth="1"/>
    <col min="14419" max="14419" width="11.7109375" style="525" customWidth="1"/>
    <col min="14420" max="14420" width="0" style="525" hidden="1" customWidth="1"/>
    <col min="14421" max="14421" width="3.7109375" style="525" customWidth="1"/>
    <col min="14422" max="14422" width="11.140625" style="525" bestFit="1" customWidth="1"/>
    <col min="14423" max="14655" width="10.5703125" style="525"/>
    <col min="14656" max="14663" width="0" style="525" hidden="1" customWidth="1"/>
    <col min="14664" max="14666" width="3.7109375" style="525" customWidth="1"/>
    <col min="14667" max="14667" width="12.7109375" style="525" customWidth="1"/>
    <col min="14668" max="14668" width="47.42578125" style="525" customWidth="1"/>
    <col min="14669" max="14672" width="0" style="525" hidden="1" customWidth="1"/>
    <col min="14673" max="14673" width="11.7109375" style="525" customWidth="1"/>
    <col min="14674" max="14674" width="6.42578125" style="525" bestFit="1" customWidth="1"/>
    <col min="14675" max="14675" width="11.7109375" style="525" customWidth="1"/>
    <col min="14676" max="14676" width="0" style="525" hidden="1" customWidth="1"/>
    <col min="14677" max="14677" width="3.7109375" style="525" customWidth="1"/>
    <col min="14678" max="14678" width="11.140625" style="525" bestFit="1" customWidth="1"/>
    <col min="14679" max="14911" width="10.5703125" style="525"/>
    <col min="14912" max="14919" width="0" style="525" hidden="1" customWidth="1"/>
    <col min="14920" max="14922" width="3.7109375" style="525" customWidth="1"/>
    <col min="14923" max="14923" width="12.7109375" style="525" customWidth="1"/>
    <col min="14924" max="14924" width="47.42578125" style="525" customWidth="1"/>
    <col min="14925" max="14928" width="0" style="525" hidden="1" customWidth="1"/>
    <col min="14929" max="14929" width="11.7109375" style="525" customWidth="1"/>
    <col min="14930" max="14930" width="6.42578125" style="525" bestFit="1" customWidth="1"/>
    <col min="14931" max="14931" width="11.7109375" style="525" customWidth="1"/>
    <col min="14932" max="14932" width="0" style="525" hidden="1" customWidth="1"/>
    <col min="14933" max="14933" width="3.7109375" style="525" customWidth="1"/>
    <col min="14934" max="14934" width="11.140625" style="525" bestFit="1" customWidth="1"/>
    <col min="14935" max="15167" width="10.5703125" style="525"/>
    <col min="15168" max="15175" width="0" style="525" hidden="1" customWidth="1"/>
    <col min="15176" max="15178" width="3.7109375" style="525" customWidth="1"/>
    <col min="15179" max="15179" width="12.7109375" style="525" customWidth="1"/>
    <col min="15180" max="15180" width="47.42578125" style="525" customWidth="1"/>
    <col min="15181" max="15184" width="0" style="525" hidden="1" customWidth="1"/>
    <col min="15185" max="15185" width="11.7109375" style="525" customWidth="1"/>
    <col min="15186" max="15186" width="6.42578125" style="525" bestFit="1" customWidth="1"/>
    <col min="15187" max="15187" width="11.7109375" style="525" customWidth="1"/>
    <col min="15188" max="15188" width="0" style="525" hidden="1" customWidth="1"/>
    <col min="15189" max="15189" width="3.7109375" style="525" customWidth="1"/>
    <col min="15190" max="15190" width="11.140625" style="525" bestFit="1" customWidth="1"/>
    <col min="15191" max="15423" width="10.5703125" style="525"/>
    <col min="15424" max="15431" width="0" style="525" hidden="1" customWidth="1"/>
    <col min="15432" max="15434" width="3.7109375" style="525" customWidth="1"/>
    <col min="15435" max="15435" width="12.7109375" style="525" customWidth="1"/>
    <col min="15436" max="15436" width="47.42578125" style="525" customWidth="1"/>
    <col min="15437" max="15440" width="0" style="525" hidden="1" customWidth="1"/>
    <col min="15441" max="15441" width="11.7109375" style="525" customWidth="1"/>
    <col min="15442" max="15442" width="6.42578125" style="525" bestFit="1" customWidth="1"/>
    <col min="15443" max="15443" width="11.7109375" style="525" customWidth="1"/>
    <col min="15444" max="15444" width="0" style="525" hidden="1" customWidth="1"/>
    <col min="15445" max="15445" width="3.7109375" style="525" customWidth="1"/>
    <col min="15446" max="15446" width="11.140625" style="525" bestFit="1" customWidth="1"/>
    <col min="15447" max="15679" width="10.5703125" style="525"/>
    <col min="15680" max="15687" width="0" style="525" hidden="1" customWidth="1"/>
    <col min="15688" max="15690" width="3.7109375" style="525" customWidth="1"/>
    <col min="15691" max="15691" width="12.7109375" style="525" customWidth="1"/>
    <col min="15692" max="15692" width="47.42578125" style="525" customWidth="1"/>
    <col min="15693" max="15696" width="0" style="525" hidden="1" customWidth="1"/>
    <col min="15697" max="15697" width="11.7109375" style="525" customWidth="1"/>
    <col min="15698" max="15698" width="6.42578125" style="525" bestFit="1" customWidth="1"/>
    <col min="15699" max="15699" width="11.7109375" style="525" customWidth="1"/>
    <col min="15700" max="15700" width="0" style="525" hidden="1" customWidth="1"/>
    <col min="15701" max="15701" width="3.7109375" style="525" customWidth="1"/>
    <col min="15702" max="15702" width="11.140625" style="525" bestFit="1" customWidth="1"/>
    <col min="15703" max="15935" width="10.5703125" style="525"/>
    <col min="15936" max="15943" width="0" style="525" hidden="1" customWidth="1"/>
    <col min="15944" max="15946" width="3.7109375" style="525" customWidth="1"/>
    <col min="15947" max="15947" width="12.7109375" style="525" customWidth="1"/>
    <col min="15948" max="15948" width="47.42578125" style="525" customWidth="1"/>
    <col min="15949" max="15952" width="0" style="525" hidden="1" customWidth="1"/>
    <col min="15953" max="15953" width="11.7109375" style="525" customWidth="1"/>
    <col min="15954" max="15954" width="6.42578125" style="525" bestFit="1" customWidth="1"/>
    <col min="15955" max="15955" width="11.7109375" style="525" customWidth="1"/>
    <col min="15956" max="15956" width="0" style="525" hidden="1" customWidth="1"/>
    <col min="15957" max="15957" width="3.7109375" style="525" customWidth="1"/>
    <col min="15958" max="15958" width="11.140625" style="525" bestFit="1" customWidth="1"/>
    <col min="15959" max="16191" width="10.5703125" style="525"/>
    <col min="16192" max="16199" width="0" style="525" hidden="1" customWidth="1"/>
    <col min="16200" max="16202" width="3.7109375" style="525" customWidth="1"/>
    <col min="16203" max="16203" width="12.7109375" style="525" customWidth="1"/>
    <col min="16204" max="16204" width="47.42578125" style="525" customWidth="1"/>
    <col min="16205" max="16208" width="0" style="525" hidden="1" customWidth="1"/>
    <col min="16209" max="16209" width="11.7109375" style="525" customWidth="1"/>
    <col min="16210" max="16210" width="6.42578125" style="525" bestFit="1" customWidth="1"/>
    <col min="16211" max="16211" width="11.7109375" style="525" customWidth="1"/>
    <col min="16212" max="16212" width="0" style="525" hidden="1" customWidth="1"/>
    <col min="16213" max="16213" width="3.7109375" style="525" customWidth="1"/>
    <col min="16214" max="16214" width="11.140625" style="525" bestFit="1" customWidth="1"/>
    <col min="16215" max="16384" width="10.5703125" style="525"/>
  </cols>
  <sheetData>
    <row r="1" spans="1:98" ht="14.25" hidden="1" customHeight="1"/>
    <row r="2" spans="1:98" ht="14.25" hidden="1" customHeight="1"/>
    <row r="3" spans="1:98" ht="14.25" hidden="1" customHeight="1"/>
    <row r="4" spans="1:98" ht="3" customHeight="1">
      <c r="J4" s="531"/>
      <c r="K4" s="531"/>
      <c r="L4" s="526"/>
      <c r="M4" s="526"/>
      <c r="N4" s="526"/>
      <c r="O4" s="534"/>
      <c r="P4" s="534"/>
      <c r="Q4" s="534"/>
      <c r="R4" s="534"/>
      <c r="S4" s="534"/>
      <c r="T4" s="534"/>
      <c r="U4" s="526"/>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c r="BE4" s="1000"/>
      <c r="BF4" s="1000"/>
      <c r="BG4" s="1000"/>
      <c r="BH4" s="1000"/>
      <c r="BI4" s="1000"/>
      <c r="BJ4" s="1000"/>
      <c r="BK4" s="993"/>
      <c r="BL4" s="1000"/>
      <c r="BM4" s="1000"/>
      <c r="BN4" s="1000"/>
      <c r="BO4" s="1000"/>
      <c r="BP4" s="1000"/>
      <c r="BQ4" s="1000"/>
      <c r="BR4" s="993"/>
      <c r="BS4" s="1000"/>
      <c r="BT4" s="1000"/>
      <c r="BU4" s="1000"/>
      <c r="BV4" s="1000"/>
      <c r="BW4" s="1000"/>
      <c r="BX4" s="1000"/>
      <c r="BY4" s="993"/>
      <c r="BZ4" s="1000"/>
      <c r="CA4" s="1000"/>
      <c r="CB4" s="1000"/>
      <c r="CC4" s="1000"/>
      <c r="CD4" s="1000"/>
      <c r="CE4" s="1000"/>
      <c r="CF4" s="993"/>
    </row>
    <row r="5" spans="1:98" ht="22.5" customHeight="1">
      <c r="J5" s="531"/>
      <c r="K5" s="531"/>
      <c r="L5" s="1222" t="s">
        <v>658</v>
      </c>
      <c r="M5" s="1222"/>
      <c r="N5" s="1222"/>
      <c r="O5" s="1222"/>
      <c r="P5" s="1222"/>
      <c r="Q5" s="1222"/>
      <c r="R5" s="1222"/>
      <c r="S5" s="1222"/>
      <c r="T5" s="1222"/>
      <c r="U5" s="581"/>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row>
    <row r="6" spans="1:98" ht="3" customHeight="1">
      <c r="J6" s="531"/>
      <c r="K6" s="531"/>
      <c r="L6" s="526"/>
      <c r="M6" s="526"/>
      <c r="N6" s="526"/>
      <c r="O6" s="530"/>
      <c r="P6" s="530"/>
      <c r="Q6" s="530"/>
      <c r="R6" s="530"/>
      <c r="S6" s="530"/>
      <c r="T6" s="530"/>
      <c r="U6" s="526"/>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c r="BE6" s="757"/>
      <c r="BF6" s="757"/>
      <c r="BG6" s="757"/>
      <c r="BH6" s="757"/>
      <c r="BI6" s="757"/>
      <c r="BJ6" s="757"/>
      <c r="BK6" s="993"/>
      <c r="BL6" s="757"/>
      <c r="BM6" s="757"/>
      <c r="BN6" s="757"/>
      <c r="BO6" s="757"/>
      <c r="BP6" s="757"/>
      <c r="BQ6" s="757"/>
      <c r="BR6" s="993"/>
      <c r="BS6" s="757"/>
      <c r="BT6" s="757"/>
      <c r="BU6" s="757"/>
      <c r="BV6" s="757"/>
      <c r="BW6" s="757"/>
      <c r="BX6" s="757"/>
      <c r="BY6" s="993"/>
      <c r="BZ6" s="757"/>
      <c r="CA6" s="757"/>
      <c r="CB6" s="757"/>
      <c r="CC6" s="757"/>
      <c r="CD6" s="757"/>
      <c r="CE6" s="757"/>
      <c r="CF6" s="993"/>
    </row>
    <row r="7" spans="1:98" s="572" customFormat="1" ht="22.5">
      <c r="A7" s="592"/>
      <c r="B7" s="592"/>
      <c r="C7" s="592"/>
      <c r="D7" s="592"/>
      <c r="E7" s="592"/>
      <c r="F7" s="592"/>
      <c r="G7" s="592"/>
      <c r="H7" s="592"/>
      <c r="L7" s="501"/>
      <c r="M7" s="619" t="s">
        <v>503</v>
      </c>
      <c r="N7" s="668"/>
      <c r="O7" s="1253" t="str">
        <f>IF(NameOrPr_ch="",IF(NameOrPr="","",NameOrPr),NameOrPr_ch)</f>
        <v>Комитет тарифного регулирования Волгоградской области</v>
      </c>
      <c r="P7" s="1254"/>
      <c r="Q7" s="1254"/>
      <c r="R7" s="1254"/>
      <c r="S7" s="1254"/>
      <c r="T7" s="1255"/>
      <c r="U7" s="6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92"/>
      <c r="CJ7" s="592"/>
      <c r="CK7" s="592"/>
      <c r="CL7" s="592"/>
      <c r="CM7" s="592"/>
      <c r="CN7" s="592"/>
      <c r="CO7" s="592"/>
      <c r="CP7" s="592"/>
      <c r="CQ7" s="592"/>
      <c r="CR7" s="592"/>
      <c r="CS7" s="592"/>
      <c r="CT7" s="592"/>
    </row>
    <row r="8" spans="1:98" s="572" customFormat="1" ht="18.75">
      <c r="A8" s="592"/>
      <c r="B8" s="592"/>
      <c r="C8" s="592"/>
      <c r="D8" s="592"/>
      <c r="E8" s="592"/>
      <c r="F8" s="592"/>
      <c r="G8" s="592"/>
      <c r="H8" s="592"/>
      <c r="L8" s="501"/>
      <c r="M8" s="619" t="s">
        <v>597</v>
      </c>
      <c r="N8" s="668"/>
      <c r="O8" s="1253" t="str">
        <f>IF(datePr_ch="",IF(datePr="","",datePr),datePr_ch)</f>
        <v>19.12.2018</v>
      </c>
      <c r="P8" s="1254"/>
      <c r="Q8" s="1254"/>
      <c r="R8" s="1254"/>
      <c r="S8" s="1254"/>
      <c r="T8" s="1255"/>
      <c r="U8" s="6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92"/>
      <c r="CJ8" s="592"/>
      <c r="CK8" s="592"/>
      <c r="CL8" s="592"/>
      <c r="CM8" s="592"/>
      <c r="CN8" s="592"/>
      <c r="CO8" s="592"/>
      <c r="CP8" s="592"/>
      <c r="CQ8" s="592"/>
      <c r="CR8" s="592"/>
      <c r="CS8" s="592"/>
      <c r="CT8" s="592"/>
    </row>
    <row r="9" spans="1:98" s="572" customFormat="1" ht="18.75">
      <c r="A9" s="592"/>
      <c r="B9" s="592"/>
      <c r="C9" s="592"/>
      <c r="D9" s="592"/>
      <c r="E9" s="592"/>
      <c r="F9" s="592"/>
      <c r="G9" s="592"/>
      <c r="H9" s="592"/>
      <c r="L9" s="554"/>
      <c r="M9" s="619" t="s">
        <v>596</v>
      </c>
      <c r="N9" s="668"/>
      <c r="O9" s="1253" t="str">
        <f>IF(numberPr_ch="",IF(numberPr="","",numberPr),numberPr_ch)</f>
        <v>№46/58</v>
      </c>
      <c r="P9" s="1254"/>
      <c r="Q9" s="1254"/>
      <c r="R9" s="1254"/>
      <c r="S9" s="1254"/>
      <c r="T9" s="1255"/>
      <c r="U9" s="6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92"/>
      <c r="CJ9" s="592"/>
      <c r="CK9" s="592"/>
      <c r="CL9" s="592"/>
      <c r="CM9" s="592"/>
      <c r="CN9" s="592"/>
      <c r="CO9" s="592"/>
      <c r="CP9" s="592"/>
      <c r="CQ9" s="592"/>
      <c r="CR9" s="592"/>
      <c r="CS9" s="592"/>
      <c r="CT9" s="592"/>
    </row>
    <row r="10" spans="1:98" s="572" customFormat="1" ht="18.75">
      <c r="A10" s="592"/>
      <c r="B10" s="592"/>
      <c r="C10" s="592"/>
      <c r="D10" s="592"/>
      <c r="E10" s="592"/>
      <c r="F10" s="592"/>
      <c r="G10" s="592"/>
      <c r="H10" s="592"/>
      <c r="L10" s="554"/>
      <c r="M10" s="619" t="s">
        <v>502</v>
      </c>
      <c r="N10" s="668"/>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92"/>
      <c r="CJ10" s="592"/>
      <c r="CK10" s="592"/>
      <c r="CL10" s="592"/>
      <c r="CM10" s="592"/>
      <c r="CN10" s="592"/>
      <c r="CO10" s="592"/>
      <c r="CP10" s="592"/>
      <c r="CQ10" s="592"/>
      <c r="CR10" s="592"/>
      <c r="CS10" s="592"/>
      <c r="CT10" s="592"/>
    </row>
    <row r="11" spans="1:98" s="572" customFormat="1" ht="11.25" hidden="1" customHeight="1">
      <c r="A11" s="592"/>
      <c r="B11" s="592"/>
      <c r="C11" s="592"/>
      <c r="D11" s="592"/>
      <c r="E11" s="592"/>
      <c r="F11" s="592"/>
      <c r="G11" s="592"/>
      <c r="H11" s="592"/>
      <c r="L11" s="1223"/>
      <c r="M11" s="1223"/>
      <c r="N11" s="568"/>
      <c r="O11" s="1256"/>
      <c r="P11" s="1256"/>
      <c r="Q11" s="1256"/>
      <c r="R11" s="1256"/>
      <c r="S11" s="1256"/>
      <c r="T11" s="1256"/>
      <c r="U11" s="590" t="s">
        <v>373</v>
      </c>
      <c r="V11" s="1256"/>
      <c r="W11" s="1256"/>
      <c r="X11" s="1256"/>
      <c r="Y11" s="1256"/>
      <c r="Z11" s="1256"/>
      <c r="AA11" s="1256"/>
      <c r="AB11" s="1013" t="s">
        <v>373</v>
      </c>
      <c r="AC11" s="1256"/>
      <c r="AD11" s="1256"/>
      <c r="AE11" s="1256"/>
      <c r="AF11" s="1256"/>
      <c r="AG11" s="1256"/>
      <c r="AH11" s="1256"/>
      <c r="AI11" s="1013" t="s">
        <v>373</v>
      </c>
      <c r="AJ11" s="1256"/>
      <c r="AK11" s="1256"/>
      <c r="AL11" s="1256"/>
      <c r="AM11" s="1256"/>
      <c r="AN11" s="1256"/>
      <c r="AO11" s="1256"/>
      <c r="AP11" s="1013" t="s">
        <v>373</v>
      </c>
      <c r="AQ11" s="1256"/>
      <c r="AR11" s="1256"/>
      <c r="AS11" s="1256"/>
      <c r="AT11" s="1256"/>
      <c r="AU11" s="1256"/>
      <c r="AV11" s="1256"/>
      <c r="AW11" s="1013" t="s">
        <v>373</v>
      </c>
      <c r="AX11" s="1256"/>
      <c r="AY11" s="1256"/>
      <c r="AZ11" s="1256"/>
      <c r="BA11" s="1256"/>
      <c r="BB11" s="1256"/>
      <c r="BC11" s="1256"/>
      <c r="BD11" s="1013" t="s">
        <v>373</v>
      </c>
      <c r="BE11" s="1256"/>
      <c r="BF11" s="1256"/>
      <c r="BG11" s="1256"/>
      <c r="BH11" s="1256"/>
      <c r="BI11" s="1256"/>
      <c r="BJ11" s="1256"/>
      <c r="BK11" s="1013" t="s">
        <v>373</v>
      </c>
      <c r="BL11" s="1256"/>
      <c r="BM11" s="1256"/>
      <c r="BN11" s="1256"/>
      <c r="BO11" s="1256"/>
      <c r="BP11" s="1256"/>
      <c r="BQ11" s="1256"/>
      <c r="BR11" s="1013" t="s">
        <v>373</v>
      </c>
      <c r="BS11" s="1256"/>
      <c r="BT11" s="1256"/>
      <c r="BU11" s="1256"/>
      <c r="BV11" s="1256"/>
      <c r="BW11" s="1256"/>
      <c r="BX11" s="1256"/>
      <c r="BY11" s="1013" t="s">
        <v>373</v>
      </c>
      <c r="BZ11" s="1256"/>
      <c r="CA11" s="1256"/>
      <c r="CB11" s="1256"/>
      <c r="CC11" s="1256"/>
      <c r="CD11" s="1256"/>
      <c r="CE11" s="1256"/>
      <c r="CF11" s="1013" t="s">
        <v>373</v>
      </c>
      <c r="CI11" s="592"/>
      <c r="CJ11" s="592"/>
      <c r="CK11" s="592"/>
      <c r="CL11" s="592"/>
      <c r="CM11" s="592"/>
      <c r="CN11" s="592"/>
      <c r="CO11" s="592"/>
      <c r="CP11" s="592"/>
      <c r="CQ11" s="592"/>
      <c r="CR11" s="592"/>
      <c r="CS11" s="592"/>
      <c r="CT11" s="592"/>
    </row>
    <row r="12" spans="1:98">
      <c r="J12" s="531"/>
      <c r="K12" s="531"/>
      <c r="L12" s="526"/>
      <c r="M12" s="526"/>
      <c r="N12" s="526"/>
      <c r="O12" s="1257"/>
      <c r="P12" s="1257"/>
      <c r="Q12" s="1257"/>
      <c r="R12" s="1257"/>
      <c r="S12" s="1257"/>
      <c r="T12" s="1257"/>
      <c r="U12" s="1257"/>
      <c r="V12" s="1257" t="s">
        <v>2345</v>
      </c>
      <c r="W12" s="1257"/>
      <c r="X12" s="1257"/>
      <c r="Y12" s="1257"/>
      <c r="Z12" s="1257"/>
      <c r="AA12" s="1257"/>
      <c r="AB12" s="1257"/>
      <c r="AC12" s="1257" t="s">
        <v>2345</v>
      </c>
      <c r="AD12" s="1257"/>
      <c r="AE12" s="1257"/>
      <c r="AF12" s="1257"/>
      <c r="AG12" s="1257"/>
      <c r="AH12" s="1257"/>
      <c r="AI12" s="1257"/>
      <c r="AJ12" s="1257" t="s">
        <v>2345</v>
      </c>
      <c r="AK12" s="1257"/>
      <c r="AL12" s="1257"/>
      <c r="AM12" s="1257"/>
      <c r="AN12" s="1257"/>
      <c r="AO12" s="1257"/>
      <c r="AP12" s="1257"/>
      <c r="AQ12" s="1257" t="s">
        <v>2345</v>
      </c>
      <c r="AR12" s="1257"/>
      <c r="AS12" s="1257"/>
      <c r="AT12" s="1257"/>
      <c r="AU12" s="1257"/>
      <c r="AV12" s="1257"/>
      <c r="AW12" s="1257"/>
      <c r="AX12" s="1257" t="s">
        <v>2345</v>
      </c>
      <c r="AY12" s="1257"/>
      <c r="AZ12" s="1257"/>
      <c r="BA12" s="1257"/>
      <c r="BB12" s="1257"/>
      <c r="BC12" s="1257"/>
      <c r="BD12" s="1257"/>
      <c r="BE12" s="1257" t="s">
        <v>2345</v>
      </c>
      <c r="BF12" s="1257"/>
      <c r="BG12" s="1257"/>
      <c r="BH12" s="1257"/>
      <c r="BI12" s="1257"/>
      <c r="BJ12" s="1257"/>
      <c r="BK12" s="1257"/>
      <c r="BL12" s="1257" t="s">
        <v>2345</v>
      </c>
      <c r="BM12" s="1257"/>
      <c r="BN12" s="1257"/>
      <c r="BO12" s="1257"/>
      <c r="BP12" s="1257"/>
      <c r="BQ12" s="1257"/>
      <c r="BR12" s="1257"/>
      <c r="BS12" s="1257" t="s">
        <v>2345</v>
      </c>
      <c r="BT12" s="1257"/>
      <c r="BU12" s="1257"/>
      <c r="BV12" s="1257"/>
      <c r="BW12" s="1257"/>
      <c r="BX12" s="1257"/>
      <c r="BY12" s="1257"/>
      <c r="BZ12" s="1257" t="s">
        <v>2345</v>
      </c>
      <c r="CA12" s="1257"/>
      <c r="CB12" s="1257"/>
      <c r="CC12" s="1257"/>
      <c r="CD12" s="1257"/>
      <c r="CE12" s="1257"/>
      <c r="CF12" s="1257"/>
    </row>
    <row r="13" spans="1:98" ht="14.25" customHeight="1">
      <c r="J13" s="531"/>
      <c r="K13" s="531"/>
      <c r="L13" s="1160" t="s">
        <v>454</v>
      </c>
      <c r="M13" s="1160"/>
      <c r="N13" s="1160"/>
      <c r="O13" s="1160"/>
      <c r="P13" s="1160"/>
      <c r="Q13" s="1160"/>
      <c r="R13" s="1160"/>
      <c r="S13" s="1160"/>
      <c r="T13" s="1160"/>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c r="BP13" s="1160"/>
      <c r="BQ13" s="1160"/>
      <c r="BR13" s="1160"/>
      <c r="BS13" s="1160"/>
      <c r="BT13" s="1160"/>
      <c r="BU13" s="1160"/>
      <c r="BV13" s="1160"/>
      <c r="BW13" s="1160"/>
      <c r="BX13" s="1160"/>
      <c r="BY13" s="1160"/>
      <c r="BZ13" s="1160"/>
      <c r="CA13" s="1160"/>
      <c r="CB13" s="1160"/>
      <c r="CC13" s="1160"/>
      <c r="CD13" s="1160"/>
      <c r="CE13" s="1160"/>
      <c r="CF13" s="1160"/>
      <c r="CG13" s="1160"/>
      <c r="CH13" s="1160" t="s">
        <v>455</v>
      </c>
    </row>
    <row r="14" spans="1:98" ht="14.25" customHeight="1">
      <c r="J14" s="531"/>
      <c r="K14" s="531"/>
      <c r="L14" s="1235" t="s">
        <v>92</v>
      </c>
      <c r="M14" s="1235" t="s">
        <v>640</v>
      </c>
      <c r="N14" s="523"/>
      <c r="O14" s="1236" t="s">
        <v>642</v>
      </c>
      <c r="P14" s="1237"/>
      <c r="Q14" s="1237"/>
      <c r="R14" s="1237"/>
      <c r="S14" s="1237"/>
      <c r="T14" s="1238"/>
      <c r="U14" s="1219" t="s">
        <v>341</v>
      </c>
      <c r="V14" s="1236" t="s">
        <v>642</v>
      </c>
      <c r="W14" s="1237"/>
      <c r="X14" s="1237"/>
      <c r="Y14" s="1237"/>
      <c r="Z14" s="1237"/>
      <c r="AA14" s="1238"/>
      <c r="AB14" s="1219" t="s">
        <v>341</v>
      </c>
      <c r="AC14" s="1236" t="s">
        <v>642</v>
      </c>
      <c r="AD14" s="1237"/>
      <c r="AE14" s="1237"/>
      <c r="AF14" s="1237"/>
      <c r="AG14" s="1237"/>
      <c r="AH14" s="1238"/>
      <c r="AI14" s="1219" t="s">
        <v>341</v>
      </c>
      <c r="AJ14" s="1236" t="s">
        <v>642</v>
      </c>
      <c r="AK14" s="1237"/>
      <c r="AL14" s="1237"/>
      <c r="AM14" s="1237"/>
      <c r="AN14" s="1237"/>
      <c r="AO14" s="1238"/>
      <c r="AP14" s="1219" t="s">
        <v>341</v>
      </c>
      <c r="AQ14" s="1236" t="s">
        <v>642</v>
      </c>
      <c r="AR14" s="1237"/>
      <c r="AS14" s="1237"/>
      <c r="AT14" s="1237"/>
      <c r="AU14" s="1237"/>
      <c r="AV14" s="1238"/>
      <c r="AW14" s="1219" t="s">
        <v>341</v>
      </c>
      <c r="AX14" s="1236" t="s">
        <v>642</v>
      </c>
      <c r="AY14" s="1237"/>
      <c r="AZ14" s="1237"/>
      <c r="BA14" s="1237"/>
      <c r="BB14" s="1237"/>
      <c r="BC14" s="1238"/>
      <c r="BD14" s="1219" t="s">
        <v>341</v>
      </c>
      <c r="BE14" s="1236" t="s">
        <v>642</v>
      </c>
      <c r="BF14" s="1237"/>
      <c r="BG14" s="1237"/>
      <c r="BH14" s="1237"/>
      <c r="BI14" s="1237"/>
      <c r="BJ14" s="1238"/>
      <c r="BK14" s="1219" t="s">
        <v>341</v>
      </c>
      <c r="BL14" s="1236" t="s">
        <v>642</v>
      </c>
      <c r="BM14" s="1237"/>
      <c r="BN14" s="1237"/>
      <c r="BO14" s="1237"/>
      <c r="BP14" s="1237"/>
      <c r="BQ14" s="1238"/>
      <c r="BR14" s="1219" t="s">
        <v>341</v>
      </c>
      <c r="BS14" s="1236" t="s">
        <v>642</v>
      </c>
      <c r="BT14" s="1237"/>
      <c r="BU14" s="1237"/>
      <c r="BV14" s="1237"/>
      <c r="BW14" s="1237"/>
      <c r="BX14" s="1238"/>
      <c r="BY14" s="1219" t="s">
        <v>341</v>
      </c>
      <c r="BZ14" s="1236" t="s">
        <v>642</v>
      </c>
      <c r="CA14" s="1237"/>
      <c r="CB14" s="1237"/>
      <c r="CC14" s="1237"/>
      <c r="CD14" s="1237"/>
      <c r="CE14" s="1238"/>
      <c r="CF14" s="1219" t="s">
        <v>341</v>
      </c>
      <c r="CG14" s="1232" t="s">
        <v>275</v>
      </c>
      <c r="CH14" s="1160"/>
    </row>
    <row r="15" spans="1:98" ht="14.25" customHeight="1">
      <c r="J15" s="531"/>
      <c r="K15" s="531"/>
      <c r="L15" s="1235"/>
      <c r="M15" s="1235"/>
      <c r="N15" s="523"/>
      <c r="O15" s="1241" t="s">
        <v>622</v>
      </c>
      <c r="P15" s="1239"/>
      <c r="Q15" s="1240"/>
      <c r="R15" s="1217" t="s">
        <v>655</v>
      </c>
      <c r="S15" s="1217"/>
      <c r="T15" s="1218"/>
      <c r="U15" s="1220"/>
      <c r="V15" s="1241" t="s">
        <v>622</v>
      </c>
      <c r="W15" s="1239"/>
      <c r="X15" s="1240"/>
      <c r="Y15" s="1217" t="s">
        <v>655</v>
      </c>
      <c r="Z15" s="1217"/>
      <c r="AA15" s="1218"/>
      <c r="AB15" s="1220"/>
      <c r="AC15" s="1241" t="s">
        <v>622</v>
      </c>
      <c r="AD15" s="1239"/>
      <c r="AE15" s="1240"/>
      <c r="AF15" s="1217" t="s">
        <v>655</v>
      </c>
      <c r="AG15" s="1217"/>
      <c r="AH15" s="1218"/>
      <c r="AI15" s="1220"/>
      <c r="AJ15" s="1241" t="s">
        <v>622</v>
      </c>
      <c r="AK15" s="1239"/>
      <c r="AL15" s="1240"/>
      <c r="AM15" s="1217" t="s">
        <v>655</v>
      </c>
      <c r="AN15" s="1217"/>
      <c r="AO15" s="1218"/>
      <c r="AP15" s="1220"/>
      <c r="AQ15" s="1241" t="s">
        <v>622</v>
      </c>
      <c r="AR15" s="1239"/>
      <c r="AS15" s="1240"/>
      <c r="AT15" s="1217" t="s">
        <v>655</v>
      </c>
      <c r="AU15" s="1217"/>
      <c r="AV15" s="1218"/>
      <c r="AW15" s="1220"/>
      <c r="AX15" s="1241" t="s">
        <v>622</v>
      </c>
      <c r="AY15" s="1239"/>
      <c r="AZ15" s="1240"/>
      <c r="BA15" s="1217" t="s">
        <v>655</v>
      </c>
      <c r="BB15" s="1217"/>
      <c r="BC15" s="1218"/>
      <c r="BD15" s="1220"/>
      <c r="BE15" s="1241" t="s">
        <v>622</v>
      </c>
      <c r="BF15" s="1239"/>
      <c r="BG15" s="1240"/>
      <c r="BH15" s="1217" t="s">
        <v>655</v>
      </c>
      <c r="BI15" s="1217"/>
      <c r="BJ15" s="1218"/>
      <c r="BK15" s="1220"/>
      <c r="BL15" s="1241" t="s">
        <v>622</v>
      </c>
      <c r="BM15" s="1239"/>
      <c r="BN15" s="1240"/>
      <c r="BO15" s="1217" t="s">
        <v>655</v>
      </c>
      <c r="BP15" s="1217"/>
      <c r="BQ15" s="1218"/>
      <c r="BR15" s="1220"/>
      <c r="BS15" s="1241" t="s">
        <v>622</v>
      </c>
      <c r="BT15" s="1239"/>
      <c r="BU15" s="1240"/>
      <c r="BV15" s="1217" t="s">
        <v>655</v>
      </c>
      <c r="BW15" s="1217"/>
      <c r="BX15" s="1218"/>
      <c r="BY15" s="1220"/>
      <c r="BZ15" s="1241" t="s">
        <v>622</v>
      </c>
      <c r="CA15" s="1239"/>
      <c r="CB15" s="1240"/>
      <c r="CC15" s="1217" t="s">
        <v>655</v>
      </c>
      <c r="CD15" s="1217"/>
      <c r="CE15" s="1218"/>
      <c r="CF15" s="1220"/>
      <c r="CG15" s="1233"/>
      <c r="CH15" s="1160"/>
    </row>
    <row r="16" spans="1:98" ht="30" customHeight="1">
      <c r="J16" s="531"/>
      <c r="K16" s="531"/>
      <c r="L16" s="1235"/>
      <c r="M16" s="1235"/>
      <c r="N16" s="522"/>
      <c r="O16" s="1242"/>
      <c r="P16" s="537"/>
      <c r="Q16" s="537"/>
      <c r="R16" s="538" t="s">
        <v>274</v>
      </c>
      <c r="S16" s="1230" t="s">
        <v>273</v>
      </c>
      <c r="T16" s="1231"/>
      <c r="U16" s="1221"/>
      <c r="V16" s="1242"/>
      <c r="W16" s="758"/>
      <c r="X16" s="758"/>
      <c r="Y16" s="1112" t="s">
        <v>274</v>
      </c>
      <c r="Z16" s="1230" t="s">
        <v>273</v>
      </c>
      <c r="AA16" s="1231"/>
      <c r="AB16" s="1221"/>
      <c r="AC16" s="1242"/>
      <c r="AD16" s="758"/>
      <c r="AE16" s="758"/>
      <c r="AF16" s="1112" t="s">
        <v>274</v>
      </c>
      <c r="AG16" s="1230" t="s">
        <v>273</v>
      </c>
      <c r="AH16" s="1231"/>
      <c r="AI16" s="1221"/>
      <c r="AJ16" s="1242"/>
      <c r="AK16" s="758"/>
      <c r="AL16" s="758"/>
      <c r="AM16" s="1112" t="s">
        <v>274</v>
      </c>
      <c r="AN16" s="1230" t="s">
        <v>273</v>
      </c>
      <c r="AO16" s="1231"/>
      <c r="AP16" s="1221"/>
      <c r="AQ16" s="1242"/>
      <c r="AR16" s="758"/>
      <c r="AS16" s="758"/>
      <c r="AT16" s="1112" t="s">
        <v>274</v>
      </c>
      <c r="AU16" s="1230" t="s">
        <v>273</v>
      </c>
      <c r="AV16" s="1231"/>
      <c r="AW16" s="1221"/>
      <c r="AX16" s="1242"/>
      <c r="AY16" s="758"/>
      <c r="AZ16" s="758"/>
      <c r="BA16" s="1112" t="s">
        <v>274</v>
      </c>
      <c r="BB16" s="1230" t="s">
        <v>273</v>
      </c>
      <c r="BC16" s="1231"/>
      <c r="BD16" s="1221"/>
      <c r="BE16" s="1242"/>
      <c r="BF16" s="758"/>
      <c r="BG16" s="758"/>
      <c r="BH16" s="1112" t="s">
        <v>274</v>
      </c>
      <c r="BI16" s="1230" t="s">
        <v>273</v>
      </c>
      <c r="BJ16" s="1231"/>
      <c r="BK16" s="1221"/>
      <c r="BL16" s="1242"/>
      <c r="BM16" s="758"/>
      <c r="BN16" s="758"/>
      <c r="BO16" s="1112" t="s">
        <v>274</v>
      </c>
      <c r="BP16" s="1230" t="s">
        <v>273</v>
      </c>
      <c r="BQ16" s="1231"/>
      <c r="BR16" s="1221"/>
      <c r="BS16" s="1242"/>
      <c r="BT16" s="758"/>
      <c r="BU16" s="758"/>
      <c r="BV16" s="1112" t="s">
        <v>274</v>
      </c>
      <c r="BW16" s="1230" t="s">
        <v>273</v>
      </c>
      <c r="BX16" s="1231"/>
      <c r="BY16" s="1221"/>
      <c r="BZ16" s="1242"/>
      <c r="CA16" s="758"/>
      <c r="CB16" s="758"/>
      <c r="CC16" s="1112" t="s">
        <v>274</v>
      </c>
      <c r="CD16" s="1230" t="s">
        <v>273</v>
      </c>
      <c r="CE16" s="1231"/>
      <c r="CF16" s="1221"/>
      <c r="CG16" s="1234"/>
      <c r="CH16" s="1160"/>
    </row>
    <row r="17" spans="1:99">
      <c r="J17" s="531"/>
      <c r="K17" s="571">
        <v>1</v>
      </c>
      <c r="L17" s="649" t="s">
        <v>93</v>
      </c>
      <c r="M17" s="649" t="s">
        <v>49</v>
      </c>
      <c r="N17" s="670" t="s">
        <v>49</v>
      </c>
      <c r="O17" s="650">
        <f ca="1">OFFSET(O17,0,-1)+1</f>
        <v>3</v>
      </c>
      <c r="P17" s="651">
        <f ca="1">OFFSET(P17,0,-1)</f>
        <v>3</v>
      </c>
      <c r="Q17" s="651">
        <f ca="1">OFFSET(Q17,0,-1)</f>
        <v>3</v>
      </c>
      <c r="R17" s="650">
        <f ca="1">OFFSET(R17,0,-1)+1</f>
        <v>4</v>
      </c>
      <c r="S17" s="1224">
        <f ca="1">OFFSET(S17,0,-1)+1</f>
        <v>5</v>
      </c>
      <c r="T17" s="1224"/>
      <c r="U17" s="650">
        <f ca="1">OFFSET(U17,0,-2)+1</f>
        <v>6</v>
      </c>
      <c r="V17" s="1109">
        <f ca="1">OFFSET(V17,0,-1)+1</f>
        <v>7</v>
      </c>
      <c r="W17" s="651">
        <f ca="1">OFFSET(W17,0,-1)</f>
        <v>7</v>
      </c>
      <c r="X17" s="651">
        <f ca="1">OFFSET(X17,0,-1)</f>
        <v>7</v>
      </c>
      <c r="Y17" s="1109">
        <f ca="1">OFFSET(Y17,0,-1)+1</f>
        <v>8</v>
      </c>
      <c r="Z17" s="1224">
        <f ca="1">OFFSET(Z17,0,-1)+1</f>
        <v>9</v>
      </c>
      <c r="AA17" s="1224"/>
      <c r="AB17" s="1109">
        <f ca="1">OFFSET(AB17,0,-2)+1</f>
        <v>10</v>
      </c>
      <c r="AC17" s="1109">
        <f ca="1">OFFSET(AC17,0,-1)+1</f>
        <v>11</v>
      </c>
      <c r="AD17" s="651">
        <f ca="1">OFFSET(AD17,0,-1)</f>
        <v>11</v>
      </c>
      <c r="AE17" s="651">
        <f ca="1">OFFSET(AE17,0,-1)</f>
        <v>11</v>
      </c>
      <c r="AF17" s="1109">
        <f ca="1">OFFSET(AF17,0,-1)+1</f>
        <v>12</v>
      </c>
      <c r="AG17" s="1224">
        <f ca="1">OFFSET(AG17,0,-1)+1</f>
        <v>13</v>
      </c>
      <c r="AH17" s="1224"/>
      <c r="AI17" s="1109">
        <f ca="1">OFFSET(AI17,0,-2)+1</f>
        <v>14</v>
      </c>
      <c r="AJ17" s="1109">
        <f ca="1">OFFSET(AJ17,0,-1)+1</f>
        <v>15</v>
      </c>
      <c r="AK17" s="651">
        <f ca="1">OFFSET(AK17,0,-1)</f>
        <v>15</v>
      </c>
      <c r="AL17" s="651">
        <f ca="1">OFFSET(AL17,0,-1)</f>
        <v>15</v>
      </c>
      <c r="AM17" s="1109">
        <f ca="1">OFFSET(AM17,0,-1)+1</f>
        <v>16</v>
      </c>
      <c r="AN17" s="1224">
        <f ca="1">OFFSET(AN17,0,-1)+1</f>
        <v>17</v>
      </c>
      <c r="AO17" s="1224"/>
      <c r="AP17" s="1109">
        <f ca="1">OFFSET(AP17,0,-2)+1</f>
        <v>18</v>
      </c>
      <c r="AQ17" s="1109">
        <f ca="1">OFFSET(AQ17,0,-1)+1</f>
        <v>19</v>
      </c>
      <c r="AR17" s="651">
        <f ca="1">OFFSET(AR17,0,-1)</f>
        <v>19</v>
      </c>
      <c r="AS17" s="651">
        <f ca="1">OFFSET(AS17,0,-1)</f>
        <v>19</v>
      </c>
      <c r="AT17" s="1109">
        <f ca="1">OFFSET(AT17,0,-1)+1</f>
        <v>20</v>
      </c>
      <c r="AU17" s="1224">
        <f ca="1">OFFSET(AU17,0,-1)+1</f>
        <v>21</v>
      </c>
      <c r="AV17" s="1224"/>
      <c r="AW17" s="1109">
        <f ca="1">OFFSET(AW17,0,-2)+1</f>
        <v>22</v>
      </c>
      <c r="AX17" s="1109">
        <f ca="1">OFFSET(AX17,0,-1)+1</f>
        <v>23</v>
      </c>
      <c r="AY17" s="651">
        <f ca="1">OFFSET(AY17,0,-1)</f>
        <v>23</v>
      </c>
      <c r="AZ17" s="651">
        <f ca="1">OFFSET(AZ17,0,-1)</f>
        <v>23</v>
      </c>
      <c r="BA17" s="1109">
        <f ca="1">OFFSET(BA17,0,-1)+1</f>
        <v>24</v>
      </c>
      <c r="BB17" s="1224">
        <f ca="1">OFFSET(BB17,0,-1)+1</f>
        <v>25</v>
      </c>
      <c r="BC17" s="1224"/>
      <c r="BD17" s="1109">
        <f ca="1">OFFSET(BD17,0,-2)+1</f>
        <v>26</v>
      </c>
      <c r="BE17" s="1109">
        <f ca="1">OFFSET(BE17,0,-1)+1</f>
        <v>27</v>
      </c>
      <c r="BF17" s="651">
        <f ca="1">OFFSET(BF17,0,-1)</f>
        <v>27</v>
      </c>
      <c r="BG17" s="651">
        <f ca="1">OFFSET(BG17,0,-1)</f>
        <v>27</v>
      </c>
      <c r="BH17" s="1109">
        <f ca="1">OFFSET(BH17,0,-1)+1</f>
        <v>28</v>
      </c>
      <c r="BI17" s="1224">
        <f ca="1">OFFSET(BI17,0,-1)+1</f>
        <v>29</v>
      </c>
      <c r="BJ17" s="1224"/>
      <c r="BK17" s="1109">
        <f ca="1">OFFSET(BK17,0,-2)+1</f>
        <v>30</v>
      </c>
      <c r="BL17" s="1109">
        <f ca="1">OFFSET(BL17,0,-1)+1</f>
        <v>31</v>
      </c>
      <c r="BM17" s="651">
        <f ca="1">OFFSET(BM17,0,-1)</f>
        <v>31</v>
      </c>
      <c r="BN17" s="651">
        <f ca="1">OFFSET(BN17,0,-1)</f>
        <v>31</v>
      </c>
      <c r="BO17" s="1109">
        <f ca="1">OFFSET(BO17,0,-1)+1</f>
        <v>32</v>
      </c>
      <c r="BP17" s="1224">
        <f ca="1">OFFSET(BP17,0,-1)+1</f>
        <v>33</v>
      </c>
      <c r="BQ17" s="1224"/>
      <c r="BR17" s="1109">
        <f ca="1">OFFSET(BR17,0,-2)+1</f>
        <v>34</v>
      </c>
      <c r="BS17" s="1109">
        <f ca="1">OFFSET(BS17,0,-1)+1</f>
        <v>35</v>
      </c>
      <c r="BT17" s="651">
        <f ca="1">OFFSET(BT17,0,-1)</f>
        <v>35</v>
      </c>
      <c r="BU17" s="651">
        <f ca="1">OFFSET(BU17,0,-1)</f>
        <v>35</v>
      </c>
      <c r="BV17" s="1109">
        <f ca="1">OFFSET(BV17,0,-1)+1</f>
        <v>36</v>
      </c>
      <c r="BW17" s="1224">
        <f ca="1">OFFSET(BW17,0,-1)+1</f>
        <v>37</v>
      </c>
      <c r="BX17" s="1224"/>
      <c r="BY17" s="1109">
        <f ca="1">OFFSET(BY17,0,-2)+1</f>
        <v>38</v>
      </c>
      <c r="BZ17" s="1109">
        <f ca="1">OFFSET(BZ17,0,-1)+1</f>
        <v>39</v>
      </c>
      <c r="CA17" s="651">
        <f ca="1">OFFSET(CA17,0,-1)</f>
        <v>39</v>
      </c>
      <c r="CB17" s="651">
        <f ca="1">OFFSET(CB17,0,-1)</f>
        <v>39</v>
      </c>
      <c r="CC17" s="1109">
        <f ca="1">OFFSET(CC17,0,-1)+1</f>
        <v>40</v>
      </c>
      <c r="CD17" s="1224">
        <f ca="1">OFFSET(CD17,0,-1)+1</f>
        <v>41</v>
      </c>
      <c r="CE17" s="1224"/>
      <c r="CF17" s="1109">
        <f ca="1">OFFSET(CF17,0,-2)+1</f>
        <v>42</v>
      </c>
      <c r="CG17" s="651">
        <f ca="1">OFFSET(CG17,0,-1)</f>
        <v>42</v>
      </c>
      <c r="CH17" s="650">
        <f ca="1">OFFSET(CH17,0,-1)+1</f>
        <v>43</v>
      </c>
    </row>
    <row r="18" spans="1:99" ht="22.5">
      <c r="A18" s="1208">
        <v>1</v>
      </c>
      <c r="B18" s="921"/>
      <c r="C18" s="921"/>
      <c r="D18" s="921"/>
      <c r="E18" s="922"/>
      <c r="F18" s="923"/>
      <c r="G18" s="921"/>
      <c r="H18" s="921"/>
      <c r="I18" s="924"/>
      <c r="J18" s="919"/>
      <c r="K18" s="928">
        <v>1</v>
      </c>
      <c r="L18" s="595">
        <f>mergeValue(A18)</f>
        <v>1</v>
      </c>
      <c r="M18" s="643" t="s">
        <v>20</v>
      </c>
      <c r="N18" s="582"/>
      <c r="O18" s="1249" t="str">
        <f>IF('Перечень тарифов'!J21="","","" &amp; 'Перечень тарифов'!J21 &amp; "")</f>
        <v>Тариф на теплоноситель, поставляемый потребителям</v>
      </c>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49"/>
      <c r="BT18" s="1249"/>
      <c r="BU18" s="1249"/>
      <c r="BV18" s="1249"/>
      <c r="BW18" s="1249"/>
      <c r="BX18" s="1249"/>
      <c r="BY18" s="1249"/>
      <c r="BZ18" s="1249"/>
      <c r="CA18" s="1249"/>
      <c r="CB18" s="1249"/>
      <c r="CC18" s="1249"/>
      <c r="CD18" s="1249"/>
      <c r="CE18" s="1249"/>
      <c r="CF18" s="1249"/>
      <c r="CG18" s="1249"/>
      <c r="CH18" s="632" t="s">
        <v>659</v>
      </c>
    </row>
    <row r="19" spans="1:99" hidden="1">
      <c r="A19" s="1208"/>
      <c r="B19" s="1208">
        <v>1</v>
      </c>
      <c r="C19" s="921"/>
      <c r="D19" s="921"/>
      <c r="E19" s="923"/>
      <c r="F19" s="923"/>
      <c r="G19" s="921"/>
      <c r="H19" s="921"/>
      <c r="I19" s="918"/>
      <c r="J19" s="917"/>
      <c r="K19" s="928">
        <v>1</v>
      </c>
      <c r="L19" s="595" t="str">
        <f>mergeValue(A19) &amp;"."&amp; mergeValue(B19)</f>
        <v>1.1</v>
      </c>
      <c r="M19" s="548"/>
      <c r="N19" s="582"/>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49"/>
      <c r="BT19" s="1249"/>
      <c r="BU19" s="1249"/>
      <c r="BV19" s="1249"/>
      <c r="BW19" s="1249"/>
      <c r="BX19" s="1249"/>
      <c r="BY19" s="1249"/>
      <c r="BZ19" s="1249"/>
      <c r="CA19" s="1249"/>
      <c r="CB19" s="1249"/>
      <c r="CC19" s="1249"/>
      <c r="CD19" s="1249"/>
      <c r="CE19" s="1249"/>
      <c r="CF19" s="1249"/>
      <c r="CG19" s="1249"/>
      <c r="CH19" s="632"/>
    </row>
    <row r="20" spans="1:99" hidden="1">
      <c r="A20" s="1208"/>
      <c r="B20" s="1208"/>
      <c r="C20" s="1208">
        <v>1</v>
      </c>
      <c r="D20" s="921"/>
      <c r="E20" s="923"/>
      <c r="F20" s="923"/>
      <c r="G20" s="921"/>
      <c r="H20" s="921"/>
      <c r="I20" s="925"/>
      <c r="J20" s="917"/>
      <c r="K20" s="928">
        <v>1</v>
      </c>
      <c r="L20" s="595" t="str">
        <f>mergeValue(A20) &amp;"."&amp; mergeValue(B20)&amp;"."&amp; mergeValue(C20)</f>
        <v>1.1.1</v>
      </c>
      <c r="M20" s="549"/>
      <c r="N20" s="582"/>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49"/>
      <c r="BT20" s="1249"/>
      <c r="BU20" s="1249"/>
      <c r="BV20" s="1249"/>
      <c r="BW20" s="1249"/>
      <c r="BX20" s="1249"/>
      <c r="BY20" s="1249"/>
      <c r="BZ20" s="1249"/>
      <c r="CA20" s="1249"/>
      <c r="CB20" s="1249"/>
      <c r="CC20" s="1249"/>
      <c r="CD20" s="1249"/>
      <c r="CE20" s="1249"/>
      <c r="CF20" s="1249"/>
      <c r="CG20" s="1249"/>
      <c r="CH20" s="632"/>
    </row>
    <row r="21" spans="1:99" hidden="1">
      <c r="A21" s="1208"/>
      <c r="B21" s="1208"/>
      <c r="C21" s="1208"/>
      <c r="D21" s="1208">
        <v>1</v>
      </c>
      <c r="E21" s="923"/>
      <c r="F21" s="923"/>
      <c r="G21" s="921"/>
      <c r="H21" s="921"/>
      <c r="I21" s="1208">
        <v>1</v>
      </c>
      <c r="J21" s="917"/>
      <c r="K21" s="928">
        <v>1</v>
      </c>
      <c r="L21" s="595" t="str">
        <f>mergeValue(A21) &amp;"."&amp; mergeValue(B21)&amp;"."&amp; mergeValue(C21)&amp;"."&amp; mergeValue(D21)</f>
        <v>1.1.1.1</v>
      </c>
      <c r="M21" s="550"/>
      <c r="N21" s="582"/>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c r="CB21" s="1249"/>
      <c r="CC21" s="1249"/>
      <c r="CD21" s="1249"/>
      <c r="CE21" s="1249"/>
      <c r="CF21" s="1249"/>
      <c r="CG21" s="1249"/>
      <c r="CH21" s="632"/>
    </row>
    <row r="22" spans="1:99" ht="11.25" hidden="1" customHeight="1">
      <c r="A22" s="1208"/>
      <c r="B22" s="1208"/>
      <c r="C22" s="1208"/>
      <c r="D22" s="1208"/>
      <c r="E22" s="1208">
        <v>1</v>
      </c>
      <c r="F22" s="923"/>
      <c r="G22" s="921"/>
      <c r="H22" s="921"/>
      <c r="I22" s="1208"/>
      <c r="J22" s="923"/>
      <c r="K22" s="928">
        <v>1</v>
      </c>
      <c r="L22" s="595"/>
      <c r="M22" s="556"/>
      <c r="N22" s="583"/>
      <c r="O22" s="633"/>
      <c r="P22" s="633"/>
      <c r="Q22" s="633"/>
      <c r="R22" s="633"/>
      <c r="S22" s="633"/>
      <c r="T22" s="633"/>
      <c r="U22" s="595"/>
      <c r="V22" s="1115"/>
      <c r="W22" s="1115"/>
      <c r="X22" s="1115"/>
      <c r="Y22" s="1115"/>
      <c r="Z22" s="1115"/>
      <c r="AA22" s="1115"/>
      <c r="AB22" s="1113"/>
      <c r="AC22" s="1115"/>
      <c r="AD22" s="1115"/>
      <c r="AE22" s="1115"/>
      <c r="AF22" s="1115"/>
      <c r="AG22" s="1115"/>
      <c r="AH22" s="1115"/>
      <c r="AI22" s="1113"/>
      <c r="AJ22" s="1115"/>
      <c r="AK22" s="1115"/>
      <c r="AL22" s="1115"/>
      <c r="AM22" s="1115"/>
      <c r="AN22" s="1115"/>
      <c r="AO22" s="1115"/>
      <c r="AP22" s="1113"/>
      <c r="AQ22" s="1115"/>
      <c r="AR22" s="1115"/>
      <c r="AS22" s="1115"/>
      <c r="AT22" s="1115"/>
      <c r="AU22" s="1115"/>
      <c r="AV22" s="1115"/>
      <c r="AW22" s="1113"/>
      <c r="AX22" s="1115"/>
      <c r="AY22" s="1115"/>
      <c r="AZ22" s="1115"/>
      <c r="BA22" s="1115"/>
      <c r="BB22" s="1115"/>
      <c r="BC22" s="1115"/>
      <c r="BD22" s="1113"/>
      <c r="BE22" s="1115"/>
      <c r="BF22" s="1115"/>
      <c r="BG22" s="1115"/>
      <c r="BH22" s="1115"/>
      <c r="BI22" s="1115"/>
      <c r="BJ22" s="1115"/>
      <c r="BK22" s="1113"/>
      <c r="BL22" s="1115"/>
      <c r="BM22" s="1115"/>
      <c r="BN22" s="1115"/>
      <c r="BO22" s="1115"/>
      <c r="BP22" s="1115"/>
      <c r="BQ22" s="1115"/>
      <c r="BR22" s="1113"/>
      <c r="BS22" s="1115"/>
      <c r="BT22" s="1115"/>
      <c r="BU22" s="1115"/>
      <c r="BV22" s="1115"/>
      <c r="BW22" s="1115"/>
      <c r="BX22" s="1115"/>
      <c r="BY22" s="1113"/>
      <c r="BZ22" s="1115"/>
      <c r="CA22" s="1115"/>
      <c r="CB22" s="1115"/>
      <c r="CC22" s="1115"/>
      <c r="CD22" s="1115"/>
      <c r="CE22" s="1115"/>
      <c r="CF22" s="1113"/>
      <c r="CG22" s="509"/>
      <c r="CH22" s="561"/>
    </row>
    <row r="23" spans="1:99" ht="90">
      <c r="A23" s="1208"/>
      <c r="B23" s="1208"/>
      <c r="C23" s="1208"/>
      <c r="D23" s="1208"/>
      <c r="E23" s="1208"/>
      <c r="F23" s="1208">
        <v>1</v>
      </c>
      <c r="G23" s="921"/>
      <c r="H23" s="921"/>
      <c r="I23" s="1208"/>
      <c r="J23" s="1252"/>
      <c r="K23" s="928">
        <v>1</v>
      </c>
      <c r="L23" s="595" t="str">
        <f>mergeValue(A23) &amp;"."&amp; mergeValue(B23)&amp;"."&amp; mergeValue(C23)&amp;"."&amp; mergeValue(D23)&amp;"."&amp;  mergeValue(F23)</f>
        <v>1.1.1.1.1</v>
      </c>
      <c r="M23" s="556" t="s">
        <v>10</v>
      </c>
      <c r="N23" s="583"/>
      <c r="O23" s="1211" t="s">
        <v>3</v>
      </c>
      <c r="P23" s="1212"/>
      <c r="Q23" s="1212"/>
      <c r="R23" s="1212"/>
      <c r="S23" s="1212"/>
      <c r="T23" s="1212"/>
      <c r="U23" s="1212"/>
      <c r="V23" s="1212"/>
      <c r="W23" s="1212"/>
      <c r="X23" s="1212"/>
      <c r="Y23" s="1212"/>
      <c r="Z23" s="1212"/>
      <c r="AA23" s="1212"/>
      <c r="AB23" s="1212"/>
      <c r="AC23" s="1212"/>
      <c r="AD23" s="1212"/>
      <c r="AE23" s="1212"/>
      <c r="AF23" s="1212"/>
      <c r="AG23" s="1212"/>
      <c r="AH23" s="1212"/>
      <c r="AI23" s="1212"/>
      <c r="AJ23" s="1212"/>
      <c r="AK23" s="1212"/>
      <c r="AL23" s="1212"/>
      <c r="AM23" s="1212"/>
      <c r="AN23" s="1212"/>
      <c r="AO23" s="1212"/>
      <c r="AP23" s="1212"/>
      <c r="AQ23" s="1212"/>
      <c r="AR23" s="1212"/>
      <c r="AS23" s="1212"/>
      <c r="AT23" s="1212"/>
      <c r="AU23" s="1212"/>
      <c r="AV23" s="1212"/>
      <c r="AW23" s="1212"/>
      <c r="AX23" s="1212"/>
      <c r="AY23" s="1212"/>
      <c r="AZ23" s="1212"/>
      <c r="BA23" s="1212"/>
      <c r="BB23" s="1212"/>
      <c r="BC23" s="1212"/>
      <c r="BD23" s="1212"/>
      <c r="BE23" s="1212"/>
      <c r="BF23" s="1212"/>
      <c r="BG23" s="1212"/>
      <c r="BH23" s="1212"/>
      <c r="BI23" s="1212"/>
      <c r="BJ23" s="1212"/>
      <c r="BK23" s="1212"/>
      <c r="BL23" s="1212"/>
      <c r="BM23" s="1212"/>
      <c r="BN23" s="1212"/>
      <c r="BO23" s="1212"/>
      <c r="BP23" s="1212"/>
      <c r="BQ23" s="1212"/>
      <c r="BR23" s="1212"/>
      <c r="BS23" s="1212"/>
      <c r="BT23" s="1212"/>
      <c r="BU23" s="1212"/>
      <c r="BV23" s="1212"/>
      <c r="BW23" s="1212"/>
      <c r="BX23" s="1212"/>
      <c r="BY23" s="1212"/>
      <c r="BZ23" s="1212"/>
      <c r="CA23" s="1212"/>
      <c r="CB23" s="1212"/>
      <c r="CC23" s="1212"/>
      <c r="CD23" s="1212"/>
      <c r="CE23" s="1212"/>
      <c r="CF23" s="1212"/>
      <c r="CG23" s="1213"/>
      <c r="CH23" s="632" t="s">
        <v>636</v>
      </c>
      <c r="CJ23" s="591" t="str">
        <f>strCheckUnique(CK23:CK26)</f>
        <v/>
      </c>
      <c r="CL23" s="591"/>
    </row>
    <row r="24" spans="1:99" ht="17.100000000000001" customHeight="1">
      <c r="A24" s="1208"/>
      <c r="B24" s="1208"/>
      <c r="C24" s="1208"/>
      <c r="D24" s="1208"/>
      <c r="E24" s="1208"/>
      <c r="F24" s="1208"/>
      <c r="G24" s="921">
        <v>1</v>
      </c>
      <c r="H24" s="921"/>
      <c r="I24" s="1208"/>
      <c r="J24" s="1252"/>
      <c r="K24" s="920"/>
      <c r="L24" s="595" t="str">
        <f>mergeValue(A24) &amp;"."&amp; mergeValue(B24)&amp;"."&amp; mergeValue(C24)&amp;"."&amp; mergeValue(D24)&amp;"."&amp;  mergeValue(F24)&amp;"."&amp;  mergeValue(G24)</f>
        <v>1.1.1.1.1.1</v>
      </c>
      <c r="M24" s="1071" t="s">
        <v>643</v>
      </c>
      <c r="N24" s="588"/>
      <c r="O24" s="685">
        <v>20.14</v>
      </c>
      <c r="P24" s="564"/>
      <c r="Q24" s="564"/>
      <c r="R24" s="1250" t="s">
        <v>1705</v>
      </c>
      <c r="S24" s="1215" t="s">
        <v>84</v>
      </c>
      <c r="T24" s="1250" t="s">
        <v>2392</v>
      </c>
      <c r="U24" s="1215" t="s">
        <v>84</v>
      </c>
      <c r="V24" s="685">
        <v>20.14</v>
      </c>
      <c r="W24" s="765"/>
      <c r="X24" s="765"/>
      <c r="Y24" s="1250" t="s">
        <v>2393</v>
      </c>
      <c r="Z24" s="1215" t="s">
        <v>84</v>
      </c>
      <c r="AA24" s="1250" t="s">
        <v>2394</v>
      </c>
      <c r="AB24" s="1215" t="s">
        <v>84</v>
      </c>
      <c r="AC24" s="685">
        <v>20.14</v>
      </c>
      <c r="AD24" s="765"/>
      <c r="AE24" s="765"/>
      <c r="AF24" s="1250" t="s">
        <v>2395</v>
      </c>
      <c r="AG24" s="1215" t="s">
        <v>84</v>
      </c>
      <c r="AH24" s="1250" t="s">
        <v>2396</v>
      </c>
      <c r="AI24" s="1215" t="s">
        <v>84</v>
      </c>
      <c r="AJ24" s="685">
        <v>20.82</v>
      </c>
      <c r="AK24" s="765"/>
      <c r="AL24" s="765"/>
      <c r="AM24" s="1250" t="s">
        <v>2397</v>
      </c>
      <c r="AN24" s="1215" t="s">
        <v>84</v>
      </c>
      <c r="AO24" s="1250" t="s">
        <v>2398</v>
      </c>
      <c r="AP24" s="1215" t="s">
        <v>84</v>
      </c>
      <c r="AQ24" s="685">
        <v>20.82</v>
      </c>
      <c r="AR24" s="765"/>
      <c r="AS24" s="765"/>
      <c r="AT24" s="1250" t="s">
        <v>2399</v>
      </c>
      <c r="AU24" s="1215" t="s">
        <v>84</v>
      </c>
      <c r="AV24" s="1250" t="s">
        <v>2400</v>
      </c>
      <c r="AW24" s="1215" t="s">
        <v>84</v>
      </c>
      <c r="AX24" s="685">
        <v>21.66</v>
      </c>
      <c r="AY24" s="765"/>
      <c r="AZ24" s="765"/>
      <c r="BA24" s="1250" t="s">
        <v>2401</v>
      </c>
      <c r="BB24" s="1215" t="s">
        <v>84</v>
      </c>
      <c r="BC24" s="1250" t="s">
        <v>2402</v>
      </c>
      <c r="BD24" s="1215" t="s">
        <v>84</v>
      </c>
      <c r="BE24" s="685">
        <v>21.66</v>
      </c>
      <c r="BF24" s="765"/>
      <c r="BG24" s="765"/>
      <c r="BH24" s="1250" t="s">
        <v>2403</v>
      </c>
      <c r="BI24" s="1215" t="s">
        <v>84</v>
      </c>
      <c r="BJ24" s="1250" t="s">
        <v>2404</v>
      </c>
      <c r="BK24" s="1215" t="s">
        <v>84</v>
      </c>
      <c r="BL24" s="685">
        <v>22.52</v>
      </c>
      <c r="BM24" s="765"/>
      <c r="BN24" s="765"/>
      <c r="BO24" s="1250" t="s">
        <v>2405</v>
      </c>
      <c r="BP24" s="1215" t="s">
        <v>84</v>
      </c>
      <c r="BQ24" s="1250" t="s">
        <v>2406</v>
      </c>
      <c r="BR24" s="1215" t="s">
        <v>84</v>
      </c>
      <c r="BS24" s="685">
        <v>22.52</v>
      </c>
      <c r="BT24" s="765"/>
      <c r="BU24" s="765"/>
      <c r="BV24" s="1250" t="s">
        <v>1706</v>
      </c>
      <c r="BW24" s="1215" t="s">
        <v>84</v>
      </c>
      <c r="BX24" s="1250" t="s">
        <v>2407</v>
      </c>
      <c r="BY24" s="1215" t="s">
        <v>84</v>
      </c>
      <c r="BZ24" s="685">
        <v>23.43</v>
      </c>
      <c r="CA24" s="765"/>
      <c r="CB24" s="765"/>
      <c r="CC24" s="1250" t="s">
        <v>2408</v>
      </c>
      <c r="CD24" s="1215" t="s">
        <v>84</v>
      </c>
      <c r="CE24" s="1250" t="s">
        <v>2409</v>
      </c>
      <c r="CF24" s="1215" t="s">
        <v>85</v>
      </c>
      <c r="CG24" s="539"/>
      <c r="CH24" s="1225" t="s">
        <v>660</v>
      </c>
      <c r="CI24" s="587" t="str">
        <f>strCheckDate(O25:CG25)</f>
        <v/>
      </c>
      <c r="CJ24" s="591"/>
      <c r="CK24" s="591" t="str">
        <f>IF(M24="","",M24 )</f>
        <v>вода</v>
      </c>
      <c r="CL24" s="591"/>
      <c r="CM24" s="591"/>
      <c r="CN24" s="591"/>
    </row>
    <row r="25" spans="1:99" ht="11.25" hidden="1" customHeight="1">
      <c r="A25" s="1208"/>
      <c r="B25" s="1208"/>
      <c r="C25" s="1208"/>
      <c r="D25" s="1208"/>
      <c r="E25" s="1208"/>
      <c r="F25" s="1208"/>
      <c r="G25" s="921"/>
      <c r="H25" s="921"/>
      <c r="I25" s="1208"/>
      <c r="J25" s="1252"/>
      <c r="K25" s="928">
        <v>1</v>
      </c>
      <c r="L25" s="602"/>
      <c r="M25" s="648"/>
      <c r="N25" s="588"/>
      <c r="O25" s="564"/>
      <c r="P25" s="564"/>
      <c r="Q25" s="586" t="str">
        <f>R24 &amp; "-" &amp; T24</f>
        <v>01.01.2019-30.06.2019</v>
      </c>
      <c r="R25" s="1250"/>
      <c r="S25" s="1215"/>
      <c r="T25" s="1250"/>
      <c r="U25" s="1215"/>
      <c r="V25" s="765"/>
      <c r="W25" s="765"/>
      <c r="X25" s="771" t="str">
        <f>Y24 &amp; "-" &amp; AA24</f>
        <v>01.07.2019-31.12.2019</v>
      </c>
      <c r="Y25" s="1250"/>
      <c r="Z25" s="1215"/>
      <c r="AA25" s="1250"/>
      <c r="AB25" s="1215"/>
      <c r="AC25" s="765"/>
      <c r="AD25" s="765"/>
      <c r="AE25" s="771" t="str">
        <f>AF24 &amp; "-" &amp; AH24</f>
        <v>01.01.2020-30.06.2020</v>
      </c>
      <c r="AF25" s="1250"/>
      <c r="AG25" s="1215"/>
      <c r="AH25" s="1250"/>
      <c r="AI25" s="1215"/>
      <c r="AJ25" s="765"/>
      <c r="AK25" s="765"/>
      <c r="AL25" s="771" t="str">
        <f>AM24 &amp; "-" &amp; AO24</f>
        <v>01.07.2020-31.12.2020</v>
      </c>
      <c r="AM25" s="1250"/>
      <c r="AN25" s="1215"/>
      <c r="AO25" s="1250"/>
      <c r="AP25" s="1215"/>
      <c r="AQ25" s="765"/>
      <c r="AR25" s="765"/>
      <c r="AS25" s="771" t="str">
        <f>AT24 &amp; "-" &amp; AV24</f>
        <v>01.01.2021-30.06.2021</v>
      </c>
      <c r="AT25" s="1250"/>
      <c r="AU25" s="1215"/>
      <c r="AV25" s="1250"/>
      <c r="AW25" s="1215"/>
      <c r="AX25" s="765"/>
      <c r="AY25" s="765"/>
      <c r="AZ25" s="771" t="str">
        <f>BA24 &amp; "-" &amp; BC24</f>
        <v>01.07.2021-31.12.2021</v>
      </c>
      <c r="BA25" s="1250"/>
      <c r="BB25" s="1215"/>
      <c r="BC25" s="1250"/>
      <c r="BD25" s="1215"/>
      <c r="BE25" s="765"/>
      <c r="BF25" s="765"/>
      <c r="BG25" s="771" t="str">
        <f>BH24 &amp; "-" &amp; BJ24</f>
        <v>01.01.2022-30.06.2022</v>
      </c>
      <c r="BH25" s="1250"/>
      <c r="BI25" s="1215"/>
      <c r="BJ25" s="1250"/>
      <c r="BK25" s="1215"/>
      <c r="BL25" s="765"/>
      <c r="BM25" s="765"/>
      <c r="BN25" s="771" t="str">
        <f>BO24 &amp; "-" &amp; BQ24</f>
        <v>01.07.2022-31.12.2022</v>
      </c>
      <c r="BO25" s="1250"/>
      <c r="BP25" s="1215"/>
      <c r="BQ25" s="1250"/>
      <c r="BR25" s="1215"/>
      <c r="BS25" s="765"/>
      <c r="BT25" s="765"/>
      <c r="BU25" s="771" t="str">
        <f>BV24 &amp; "-" &amp; BX24</f>
        <v>01.01.2023-30.06.2023</v>
      </c>
      <c r="BV25" s="1250"/>
      <c r="BW25" s="1215"/>
      <c r="BX25" s="1250"/>
      <c r="BY25" s="1215"/>
      <c r="BZ25" s="765"/>
      <c r="CA25" s="765"/>
      <c r="CB25" s="771" t="str">
        <f>CC24 &amp; "-" &amp; CE24</f>
        <v>01.07.2023-31.12.2023</v>
      </c>
      <c r="CC25" s="1250"/>
      <c r="CD25" s="1215"/>
      <c r="CE25" s="1250"/>
      <c r="CF25" s="1215"/>
      <c r="CG25" s="539"/>
      <c r="CH25" s="1226"/>
      <c r="CJ25" s="591"/>
      <c r="CK25" s="591"/>
      <c r="CL25" s="591"/>
      <c r="CM25" s="591"/>
      <c r="CN25" s="591"/>
    </row>
    <row r="26" spans="1:99" s="524" customFormat="1" ht="15" customHeight="1">
      <c r="A26" s="1208"/>
      <c r="B26" s="1208"/>
      <c r="C26" s="1208"/>
      <c r="D26" s="1208"/>
      <c r="E26" s="1208"/>
      <c r="F26" s="1208"/>
      <c r="G26" s="921"/>
      <c r="H26" s="921"/>
      <c r="I26" s="1208"/>
      <c r="J26" s="1252"/>
      <c r="K26" s="928">
        <v>1</v>
      </c>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759"/>
      <c r="BF26" s="759"/>
      <c r="BG26" s="759"/>
      <c r="BH26" s="768"/>
      <c r="BI26" s="1008"/>
      <c r="BJ26" s="1007"/>
      <c r="BK26" s="1003"/>
      <c r="BL26" s="759"/>
      <c r="BM26" s="759"/>
      <c r="BN26" s="759"/>
      <c r="BO26" s="768"/>
      <c r="BP26" s="1008"/>
      <c r="BQ26" s="1007"/>
      <c r="BR26" s="1003"/>
      <c r="BS26" s="759"/>
      <c r="BT26" s="759"/>
      <c r="BU26" s="759"/>
      <c r="BV26" s="768"/>
      <c r="BW26" s="1008"/>
      <c r="BX26" s="1007"/>
      <c r="BY26" s="1003"/>
      <c r="BZ26" s="759"/>
      <c r="CA26" s="759"/>
      <c r="CB26" s="759"/>
      <c r="CC26" s="768"/>
      <c r="CD26" s="1008"/>
      <c r="CE26" s="1007"/>
      <c r="CF26" s="1003"/>
      <c r="CG26" s="562"/>
      <c r="CH26" s="1227"/>
      <c r="CI26" s="589"/>
      <c r="CJ26" s="589"/>
      <c r="CK26" s="589"/>
      <c r="CL26" s="589"/>
      <c r="CM26" s="589"/>
      <c r="CN26" s="589"/>
      <c r="CO26" s="589"/>
      <c r="CP26" s="589"/>
      <c r="CQ26" s="589"/>
      <c r="CR26" s="589"/>
      <c r="CS26" s="589"/>
      <c r="CT26" s="589"/>
    </row>
    <row r="27" spans="1:99" s="524" customFormat="1" ht="15" customHeight="1">
      <c r="A27" s="1208"/>
      <c r="B27" s="1208"/>
      <c r="C27" s="1208"/>
      <c r="D27" s="1208"/>
      <c r="E27" s="1208"/>
      <c r="F27" s="923"/>
      <c r="G27" s="923"/>
      <c r="H27" s="921"/>
      <c r="I27" s="1208"/>
      <c r="J27" s="923"/>
      <c r="K27" s="927"/>
      <c r="L27" s="540"/>
      <c r="M27" s="553" t="s">
        <v>11</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8"/>
      <c r="BO27" s="558"/>
      <c r="BP27" s="558"/>
      <c r="BQ27" s="558"/>
      <c r="BR27" s="558"/>
      <c r="BS27" s="558"/>
      <c r="BT27" s="558"/>
      <c r="BU27" s="558"/>
      <c r="BV27" s="558"/>
      <c r="BW27" s="558"/>
      <c r="BX27" s="558"/>
      <c r="BY27" s="558"/>
      <c r="BZ27" s="558"/>
      <c r="CA27" s="558"/>
      <c r="CB27" s="558"/>
      <c r="CC27" s="558"/>
      <c r="CD27" s="558"/>
      <c r="CE27" s="558"/>
      <c r="CF27" s="558"/>
      <c r="CG27" s="558"/>
      <c r="CH27" s="562"/>
      <c r="CI27" s="589"/>
      <c r="CJ27" s="589"/>
      <c r="CK27" s="589"/>
      <c r="CL27" s="589"/>
      <c r="CM27" s="589"/>
      <c r="CN27" s="589"/>
      <c r="CO27" s="589"/>
      <c r="CP27" s="589"/>
      <c r="CQ27" s="589"/>
      <c r="CR27" s="589"/>
      <c r="CS27" s="589"/>
      <c r="CT27" s="589"/>
      <c r="CU27" s="589"/>
    </row>
    <row r="28" spans="1:99" s="524" customFormat="1" ht="15" hidden="1" customHeight="1">
      <c r="A28" s="1208"/>
      <c r="B28" s="1208"/>
      <c r="C28" s="1208"/>
      <c r="D28" s="1208"/>
      <c r="E28" s="923"/>
      <c r="F28" s="923"/>
      <c r="G28" s="923"/>
      <c r="H28" s="921"/>
      <c r="I28" s="1208"/>
      <c r="J28" s="923"/>
      <c r="K28" s="927"/>
      <c r="L28" s="540"/>
      <c r="M28" s="553"/>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8"/>
      <c r="AV28" s="558"/>
      <c r="AW28" s="558"/>
      <c r="AX28" s="558"/>
      <c r="AY28" s="558"/>
      <c r="AZ28" s="558"/>
      <c r="BA28" s="558"/>
      <c r="BB28" s="558"/>
      <c r="BC28" s="558"/>
      <c r="BD28" s="558"/>
      <c r="BE28" s="558"/>
      <c r="BF28" s="558"/>
      <c r="BG28" s="558"/>
      <c r="BH28" s="558"/>
      <c r="BI28" s="558"/>
      <c r="BJ28" s="558"/>
      <c r="BK28" s="558"/>
      <c r="BL28" s="558"/>
      <c r="BM28" s="558"/>
      <c r="BN28" s="558"/>
      <c r="BO28" s="558"/>
      <c r="BP28" s="558"/>
      <c r="BQ28" s="558"/>
      <c r="BR28" s="558"/>
      <c r="BS28" s="558"/>
      <c r="BT28" s="558"/>
      <c r="BU28" s="558"/>
      <c r="BV28" s="558"/>
      <c r="BW28" s="558"/>
      <c r="BX28" s="558"/>
      <c r="BY28" s="558"/>
      <c r="BZ28" s="558"/>
      <c r="CA28" s="558"/>
      <c r="CB28" s="558"/>
      <c r="CC28" s="558"/>
      <c r="CD28" s="558"/>
      <c r="CE28" s="558"/>
      <c r="CF28" s="558"/>
      <c r="CG28" s="558"/>
      <c r="CH28" s="562"/>
      <c r="CI28" s="589"/>
      <c r="CJ28" s="589"/>
      <c r="CK28" s="589"/>
      <c r="CL28" s="589"/>
      <c r="CM28" s="589"/>
      <c r="CN28" s="589"/>
      <c r="CO28" s="589"/>
      <c r="CP28" s="589"/>
      <c r="CQ28" s="589"/>
      <c r="CR28" s="589"/>
      <c r="CS28" s="589"/>
      <c r="CT28" s="589"/>
      <c r="CU28" s="589"/>
    </row>
    <row r="29" spans="1:99"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row>
    <row r="30" spans="1:99" ht="106.5" customHeight="1">
      <c r="L30" s="1">
        <v>1</v>
      </c>
      <c r="M30" s="1201" t="s">
        <v>661</v>
      </c>
      <c r="N30" s="1201"/>
      <c r="O30" s="1201"/>
      <c r="P30" s="1201"/>
      <c r="Q30" s="1201"/>
      <c r="R30" s="1201"/>
      <c r="S30" s="1201"/>
      <c r="T30" s="1201"/>
      <c r="U30" s="1201"/>
      <c r="V30" s="1201"/>
      <c r="W30" s="1201"/>
      <c r="X30" s="1201"/>
      <c r="Y30" s="1201"/>
      <c r="Z30" s="1201"/>
      <c r="AA30" s="1201"/>
      <c r="AB30" s="1201"/>
      <c r="AC30" s="1201"/>
      <c r="AD30" s="1201"/>
      <c r="AE30" s="1201"/>
      <c r="AF30" s="1201"/>
      <c r="AG30" s="1201"/>
      <c r="AH30" s="1201"/>
      <c r="AI30" s="1201"/>
      <c r="AJ30" s="1201"/>
      <c r="AK30" s="1201"/>
      <c r="AL30" s="1201"/>
      <c r="AM30" s="1201"/>
      <c r="AN30" s="1201"/>
      <c r="AO30" s="1201"/>
      <c r="AP30" s="1201"/>
      <c r="AQ30" s="1201"/>
      <c r="AR30" s="1201"/>
      <c r="AS30" s="1201"/>
      <c r="AT30" s="1201"/>
      <c r="AU30" s="1201"/>
      <c r="AV30" s="1201"/>
      <c r="AW30" s="1201"/>
      <c r="AX30" s="1201"/>
      <c r="AY30" s="1201"/>
      <c r="AZ30" s="1201"/>
      <c r="BA30" s="1201"/>
      <c r="BB30" s="1201"/>
      <c r="BC30" s="1201"/>
      <c r="BD30" s="1201"/>
      <c r="BE30" s="1201"/>
      <c r="BF30" s="1201"/>
      <c r="BG30" s="1201"/>
      <c r="BH30" s="1201"/>
      <c r="BI30" s="1201"/>
      <c r="BJ30" s="1201"/>
      <c r="BK30" s="1201"/>
      <c r="BL30" s="1201"/>
      <c r="BM30" s="1201"/>
      <c r="BN30" s="1201"/>
      <c r="BO30" s="1201"/>
      <c r="BP30" s="1201"/>
      <c r="BQ30" s="1201"/>
      <c r="BR30" s="1201"/>
      <c r="BS30" s="1201"/>
      <c r="BT30" s="1201"/>
      <c r="BU30" s="1201"/>
      <c r="BV30" s="1201"/>
      <c r="BW30" s="1201"/>
      <c r="BX30" s="1201"/>
      <c r="BY30" s="1201"/>
      <c r="BZ30" s="1201"/>
      <c r="CA30" s="1201"/>
      <c r="CB30" s="1201"/>
      <c r="CC30" s="1201"/>
      <c r="CD30" s="1201"/>
      <c r="CE30" s="1201"/>
      <c r="CF30" s="1201"/>
      <c r="CG30" s="1201"/>
      <c r="CH30" s="1201"/>
    </row>
  </sheetData>
  <sheetProtection password="FA9C" sheet="1" objects="1" scenarios="1" formatColumns="0" formatRows="0"/>
  <dataConsolidate leftLabels="1"/>
  <mergeCells count="156">
    <mergeCell ref="CA15:CB15"/>
    <mergeCell ref="CC15:CE15"/>
    <mergeCell ref="CD16:CE16"/>
    <mergeCell ref="BO15:BQ15"/>
    <mergeCell ref="BP16:BQ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BZ12:CF12"/>
    <mergeCell ref="BZ14:CE14"/>
    <mergeCell ref="CF14:CF16"/>
    <mergeCell ref="BZ15:BZ16"/>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L12:BR12"/>
    <mergeCell ref="BL14:BQ14"/>
    <mergeCell ref="BR14:BR16"/>
    <mergeCell ref="BL15:BL16"/>
    <mergeCell ref="BM15:BN15"/>
    <mergeCell ref="AJ12:AP12"/>
    <mergeCell ref="AJ14:AO14"/>
    <mergeCell ref="AP14:AP16"/>
    <mergeCell ref="AJ15:AJ16"/>
    <mergeCell ref="AK15:AL15"/>
    <mergeCell ref="AM15:AO15"/>
    <mergeCell ref="AN16:AO16"/>
    <mergeCell ref="AX11:BC11"/>
    <mergeCell ref="AU17:AV17"/>
    <mergeCell ref="AQ12:AW12"/>
    <mergeCell ref="AQ14:AV14"/>
    <mergeCell ref="AW14:AW16"/>
    <mergeCell ref="AQ15:AQ16"/>
    <mergeCell ref="AR15:AS15"/>
    <mergeCell ref="AT15:AV15"/>
    <mergeCell ref="AU16:AV16"/>
    <mergeCell ref="AQ11:AV11"/>
    <mergeCell ref="BB17:BC17"/>
    <mergeCell ref="AX12:BD12"/>
    <mergeCell ref="AX14:BC14"/>
    <mergeCell ref="BD14:BD16"/>
    <mergeCell ref="AX15:AX16"/>
    <mergeCell ref="AY15:AZ15"/>
    <mergeCell ref="BA15:BC15"/>
    <mergeCell ref="V12:AB12"/>
    <mergeCell ref="V14:AA14"/>
    <mergeCell ref="AB14:AB16"/>
    <mergeCell ref="V15:V16"/>
    <mergeCell ref="W15:X15"/>
    <mergeCell ref="Y15:AA15"/>
    <mergeCell ref="Z16:AA16"/>
    <mergeCell ref="V11:AA11"/>
    <mergeCell ref="CH24:CH2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M30:CH30"/>
    <mergeCell ref="U14:U16"/>
    <mergeCell ref="CG14:CG16"/>
    <mergeCell ref="CH13:CH16"/>
    <mergeCell ref="L13:CG13"/>
    <mergeCell ref="L14:L16"/>
    <mergeCell ref="M14:M16"/>
    <mergeCell ref="S17:T17"/>
    <mergeCell ref="T24:T25"/>
    <mergeCell ref="Z17:AA17"/>
    <mergeCell ref="Y24:Y25"/>
    <mergeCell ref="Z24:Z25"/>
    <mergeCell ref="AA24:AA25"/>
    <mergeCell ref="AM24:AM25"/>
    <mergeCell ref="AN24:AN25"/>
    <mergeCell ref="AO24:AO25"/>
    <mergeCell ref="AP24:AP25"/>
    <mergeCell ref="AT24:AT25"/>
    <mergeCell ref="AU24:AU25"/>
    <mergeCell ref="AV24:AV25"/>
    <mergeCell ref="AW24:AW25"/>
    <mergeCell ref="BA24:BA25"/>
    <mergeCell ref="BB24:BB25"/>
    <mergeCell ref="BC24:BC25"/>
    <mergeCell ref="L5:T5"/>
    <mergeCell ref="O7:T7"/>
    <mergeCell ref="O8:T8"/>
    <mergeCell ref="L11:M11"/>
    <mergeCell ref="O11:T11"/>
    <mergeCell ref="O9:T9"/>
    <mergeCell ref="O10:T10"/>
    <mergeCell ref="O12:U12"/>
    <mergeCell ref="O15:O16"/>
    <mergeCell ref="P15:Q15"/>
    <mergeCell ref="S16:T16"/>
    <mergeCell ref="R15:T15"/>
    <mergeCell ref="O14:T14"/>
    <mergeCell ref="I21:I28"/>
    <mergeCell ref="A18:A28"/>
    <mergeCell ref="O18:CG18"/>
    <mergeCell ref="B19:B28"/>
    <mergeCell ref="O19:CG19"/>
    <mergeCell ref="C20:C28"/>
    <mergeCell ref="U24:U25"/>
    <mergeCell ref="O20:CG20"/>
    <mergeCell ref="D21:D28"/>
    <mergeCell ref="O21:CG21"/>
    <mergeCell ref="E22:E27"/>
    <mergeCell ref="F23:F26"/>
    <mergeCell ref="J23:J26"/>
    <mergeCell ref="O23:CG23"/>
    <mergeCell ref="R24:R25"/>
    <mergeCell ref="S24:S25"/>
    <mergeCell ref="AB24:AB25"/>
    <mergeCell ref="BD24:BD25"/>
    <mergeCell ref="BR24:BR25"/>
    <mergeCell ref="CF24:CF25"/>
  </mergeCells>
  <dataValidations count="10">
    <dataValidation allowBlank="1" sqref="LS27:MD28 VO27:VZ28 AFK27:AFV28 APG27:APR28 AZC27:AZN28 BIY27:BJJ28 BSU27:BTF28 CCQ27:CDB28 CMM27:CMX28 CWI27:CWT28 DGE27:DGP28 DQA27:DQL28 DZW27:EAH28 EJS27:EKD28 ETO27:ETZ28 FDK27:FDV28 FNG27:FNR28 FXC27:FXN28 GGY27:GHJ28 GQU27:GRF28 HAQ27:HBB28 HKM27:HKX28 HUI27:HUT28 IEE27:IEP28 IOA27:IOL28 IXW27:IYH28 JHS27:JID28 JRO27:JRZ28 KBK27:KBV28 KLG27:KLR28 KVC27:KVN28 LEY27:LFJ28 LOU27:LPF28 LYQ27:LZB28 MIM27:MIX28 MSI27:MST28 NCE27:NCP28 NMA27:NML28 NVW27:NWH28 OFS27:OGD28 OPO27:OPZ28 OZK27:OZV28 PJG27:PJR28 PTC27:PTN28 QCY27:QDJ28 QMU27:QNF28 QWQ27:QXB28 RGM27:RGX28 RQI27:RQT28 SAE27:SAP28 SKA27:SKL28 STW27:SUH28 TDS27:TED28 TNO27:TNZ28 TXK27:TXV28 UHG27:UHR28 URC27:URN28 VAY27:VBJ28 VKU27:VLF28 VUQ27:VVB28 WEM27:WEX28 WOI27:WOT28 WYE27:WYP28 LS65559:MD65560 VO65559:VZ65560 AFK65559:AFV65560 APG65559:APR65560 AZC65559:AZN65560 BIY65559:BJJ65560 BSU65559:BTF65560 CCQ65559:CDB65560 CMM65559:CMX65560 CWI65559:CWT65560 DGE65559:DGP65560 DQA65559:DQL65560 DZW65559:EAH65560 EJS65559:EKD65560 ETO65559:ETZ65560 FDK65559:FDV65560 FNG65559:FNR65560 FXC65559:FXN65560 GGY65559:GHJ65560 GQU65559:GRF65560 HAQ65559:HBB65560 HKM65559:HKX65560 HUI65559:HUT65560 IEE65559:IEP65560 IOA65559:IOL65560 IXW65559:IYH65560 JHS65559:JID65560 JRO65559:JRZ65560 KBK65559:KBV65560 KLG65559:KLR65560 KVC65559:KVN65560 LEY65559:LFJ65560 LOU65559:LPF65560 LYQ65559:LZB65560 MIM65559:MIX65560 MSI65559:MST65560 NCE65559:NCP65560 NMA65559:NML65560 NVW65559:NWH65560 OFS65559:OGD65560 OPO65559:OPZ65560 OZK65559:OZV65560 PJG65559:PJR65560 PTC65559:PTN65560 QCY65559:QDJ65560 QMU65559:QNF65560 QWQ65559:QXB65560 RGM65559:RGX65560 RQI65559:RQT65560 SAE65559:SAP65560 SKA65559:SKL65560 STW65559:SUH65560 TDS65559:TED65560 TNO65559:TNZ65560 TXK65559:TXV65560 UHG65559:UHR65560 URC65559:URN65560 VAY65559:VBJ65560 VKU65559:VLF65560 VUQ65559:VVB65560 WEM65559:WEX65560 WOI65559:WOT65560 WYE65559:WYP65560 LS131095:MD131096 VO131095:VZ131096 AFK131095:AFV131096 APG131095:APR131096 AZC131095:AZN131096 BIY131095:BJJ131096 BSU131095:BTF131096 CCQ131095:CDB131096 CMM131095:CMX131096 CWI131095:CWT131096 DGE131095:DGP131096 DQA131095:DQL131096 DZW131095:EAH131096 EJS131095:EKD131096 ETO131095:ETZ131096 FDK131095:FDV131096 FNG131095:FNR131096 FXC131095:FXN131096 GGY131095:GHJ131096 GQU131095:GRF131096 HAQ131095:HBB131096 HKM131095:HKX131096 HUI131095:HUT131096 IEE131095:IEP131096 IOA131095:IOL131096 IXW131095:IYH131096 JHS131095:JID131096 JRO131095:JRZ131096 KBK131095:KBV131096 KLG131095:KLR131096 KVC131095:KVN131096 LEY131095:LFJ131096 LOU131095:LPF131096 LYQ131095:LZB131096 MIM131095:MIX131096 MSI131095:MST131096 NCE131095:NCP131096 NMA131095:NML131096 NVW131095:NWH131096 OFS131095:OGD131096 OPO131095:OPZ131096 OZK131095:OZV131096 PJG131095:PJR131096 PTC131095:PTN131096 QCY131095:QDJ131096 QMU131095:QNF131096 QWQ131095:QXB131096 RGM131095:RGX131096 RQI131095:RQT131096 SAE131095:SAP131096 SKA131095:SKL131096 STW131095:SUH131096 TDS131095:TED131096 TNO131095:TNZ131096 TXK131095:TXV131096 UHG131095:UHR131096 URC131095:URN131096 VAY131095:VBJ131096 VKU131095:VLF131096 VUQ131095:VVB131096 WEM131095:WEX131096 WOI131095:WOT131096 WYE131095:WYP131096 LS196631:MD196632 VO196631:VZ196632 AFK196631:AFV196632 APG196631:APR196632 AZC196631:AZN196632 BIY196631:BJJ196632 BSU196631:BTF196632 CCQ196631:CDB196632 CMM196631:CMX196632 CWI196631:CWT196632 DGE196631:DGP196632 DQA196631:DQL196632 DZW196631:EAH196632 EJS196631:EKD196632 ETO196631:ETZ196632 FDK196631:FDV196632 FNG196631:FNR196632 FXC196631:FXN196632 GGY196631:GHJ196632 GQU196631:GRF196632 HAQ196631:HBB196632 HKM196631:HKX196632 HUI196631:HUT196632 IEE196631:IEP196632 IOA196631:IOL196632 IXW196631:IYH196632 JHS196631:JID196632 JRO196631:JRZ196632 KBK196631:KBV196632 KLG196631:KLR196632 KVC196631:KVN196632 LEY196631:LFJ196632 LOU196631:LPF196632 LYQ196631:LZB196632 MIM196631:MIX196632 MSI196631:MST196632 NCE196631:NCP196632 NMA196631:NML196632 NVW196631:NWH196632 OFS196631:OGD196632 OPO196631:OPZ196632 OZK196631:OZV196632 PJG196631:PJR196632 PTC196631:PTN196632 QCY196631:QDJ196632 QMU196631:QNF196632 QWQ196631:QXB196632 RGM196631:RGX196632 RQI196631:RQT196632 SAE196631:SAP196632 SKA196631:SKL196632 STW196631:SUH196632 TDS196631:TED196632 TNO196631:TNZ196632 TXK196631:TXV196632 UHG196631:UHR196632 URC196631:URN196632 VAY196631:VBJ196632 VKU196631:VLF196632 VUQ196631:VVB196632 WEM196631:WEX196632 WOI196631:WOT196632 WYE196631:WYP196632 LS262167:MD262168 VO262167:VZ262168 AFK262167:AFV262168 APG262167:APR262168 AZC262167:AZN262168 BIY262167:BJJ262168 BSU262167:BTF262168 CCQ262167:CDB262168 CMM262167:CMX262168 CWI262167:CWT262168 DGE262167:DGP262168 DQA262167:DQL262168 DZW262167:EAH262168 EJS262167:EKD262168 ETO262167:ETZ262168 FDK262167:FDV262168 FNG262167:FNR262168 FXC262167:FXN262168 GGY262167:GHJ262168 GQU262167:GRF262168 HAQ262167:HBB262168 HKM262167:HKX262168 HUI262167:HUT262168 IEE262167:IEP262168 IOA262167:IOL262168 IXW262167:IYH262168 JHS262167:JID262168 JRO262167:JRZ262168 KBK262167:KBV262168 KLG262167:KLR262168 KVC262167:KVN262168 LEY262167:LFJ262168 LOU262167:LPF262168 LYQ262167:LZB262168 MIM262167:MIX262168 MSI262167:MST262168 NCE262167:NCP262168 NMA262167:NML262168 NVW262167:NWH262168 OFS262167:OGD262168 OPO262167:OPZ262168 OZK262167:OZV262168 PJG262167:PJR262168 PTC262167:PTN262168 QCY262167:QDJ262168 QMU262167:QNF262168 QWQ262167:QXB262168 RGM262167:RGX262168 RQI262167:RQT262168 SAE262167:SAP262168 SKA262167:SKL262168 STW262167:SUH262168 TDS262167:TED262168 TNO262167:TNZ262168 TXK262167:TXV262168 UHG262167:UHR262168 URC262167:URN262168 VAY262167:VBJ262168 VKU262167:VLF262168 VUQ262167:VVB262168 WEM262167:WEX262168 WOI262167:WOT262168 WYE262167:WYP262168 LS327703:MD327704 VO327703:VZ327704 AFK327703:AFV327704 APG327703:APR327704 AZC327703:AZN327704 BIY327703:BJJ327704 BSU327703:BTF327704 CCQ327703:CDB327704 CMM327703:CMX327704 CWI327703:CWT327704 DGE327703:DGP327704 DQA327703:DQL327704 DZW327703:EAH327704 EJS327703:EKD327704 ETO327703:ETZ327704 FDK327703:FDV327704 FNG327703:FNR327704 FXC327703:FXN327704 GGY327703:GHJ327704 GQU327703:GRF327704 HAQ327703:HBB327704 HKM327703:HKX327704 HUI327703:HUT327704 IEE327703:IEP327704 IOA327703:IOL327704 IXW327703:IYH327704 JHS327703:JID327704 JRO327703:JRZ327704 KBK327703:KBV327704 KLG327703:KLR327704 KVC327703:KVN327704 LEY327703:LFJ327704 LOU327703:LPF327704 LYQ327703:LZB327704 MIM327703:MIX327704 MSI327703:MST327704 NCE327703:NCP327704 NMA327703:NML327704 NVW327703:NWH327704 OFS327703:OGD327704 OPO327703:OPZ327704 OZK327703:OZV327704 PJG327703:PJR327704 PTC327703:PTN327704 QCY327703:QDJ327704 QMU327703:QNF327704 QWQ327703:QXB327704 RGM327703:RGX327704 RQI327703:RQT327704 SAE327703:SAP327704 SKA327703:SKL327704 STW327703:SUH327704 TDS327703:TED327704 TNO327703:TNZ327704 TXK327703:TXV327704 UHG327703:UHR327704 URC327703:URN327704 VAY327703:VBJ327704 VKU327703:VLF327704 VUQ327703:VVB327704 WEM327703:WEX327704 WOI327703:WOT327704 WYE327703:WYP327704 LS393239:MD393240 VO393239:VZ393240 AFK393239:AFV393240 APG393239:APR393240 AZC393239:AZN393240 BIY393239:BJJ393240 BSU393239:BTF393240 CCQ393239:CDB393240 CMM393239:CMX393240 CWI393239:CWT393240 DGE393239:DGP393240 DQA393239:DQL393240 DZW393239:EAH393240 EJS393239:EKD393240 ETO393239:ETZ393240 FDK393239:FDV393240 FNG393239:FNR393240 FXC393239:FXN393240 GGY393239:GHJ393240 GQU393239:GRF393240 HAQ393239:HBB393240 HKM393239:HKX393240 HUI393239:HUT393240 IEE393239:IEP393240 IOA393239:IOL393240 IXW393239:IYH393240 JHS393239:JID393240 JRO393239:JRZ393240 KBK393239:KBV393240 KLG393239:KLR393240 KVC393239:KVN393240 LEY393239:LFJ393240 LOU393239:LPF393240 LYQ393239:LZB393240 MIM393239:MIX393240 MSI393239:MST393240 NCE393239:NCP393240 NMA393239:NML393240 NVW393239:NWH393240 OFS393239:OGD393240 OPO393239:OPZ393240 OZK393239:OZV393240 PJG393239:PJR393240 PTC393239:PTN393240 QCY393239:QDJ393240 QMU393239:QNF393240 QWQ393239:QXB393240 RGM393239:RGX393240 RQI393239:RQT393240 SAE393239:SAP393240 SKA393239:SKL393240 STW393239:SUH393240 TDS393239:TED393240 TNO393239:TNZ393240 TXK393239:TXV393240 UHG393239:UHR393240 URC393239:URN393240 VAY393239:VBJ393240 VKU393239:VLF393240 VUQ393239:VVB393240 WEM393239:WEX393240 WOI393239:WOT393240 WYE393239:WYP393240 LS458775:MD458776 VO458775:VZ458776 AFK458775:AFV458776 APG458775:APR458776 AZC458775:AZN458776 BIY458775:BJJ458776 BSU458775:BTF458776 CCQ458775:CDB458776 CMM458775:CMX458776 CWI458775:CWT458776 DGE458775:DGP458776 DQA458775:DQL458776 DZW458775:EAH458776 EJS458775:EKD458776 ETO458775:ETZ458776 FDK458775:FDV458776 FNG458775:FNR458776 FXC458775:FXN458776 GGY458775:GHJ458776 GQU458775:GRF458776 HAQ458775:HBB458776 HKM458775:HKX458776 HUI458775:HUT458776 IEE458775:IEP458776 IOA458775:IOL458776 IXW458775:IYH458776 JHS458775:JID458776 JRO458775:JRZ458776 KBK458775:KBV458776 KLG458775:KLR458776 KVC458775:KVN458776 LEY458775:LFJ458776 LOU458775:LPF458776 LYQ458775:LZB458776 MIM458775:MIX458776 MSI458775:MST458776 NCE458775:NCP458776 NMA458775:NML458776 NVW458775:NWH458776 OFS458775:OGD458776 OPO458775:OPZ458776 OZK458775:OZV458776 PJG458775:PJR458776 PTC458775:PTN458776 QCY458775:QDJ458776 QMU458775:QNF458776 QWQ458775:QXB458776 RGM458775:RGX458776 RQI458775:RQT458776 SAE458775:SAP458776 SKA458775:SKL458776 STW458775:SUH458776 TDS458775:TED458776 TNO458775:TNZ458776 TXK458775:TXV458776 UHG458775:UHR458776 URC458775:URN458776 VAY458775:VBJ458776 VKU458775:VLF458776 VUQ458775:VVB458776 WEM458775:WEX458776 WOI458775:WOT458776 WYE458775:WYP458776 LS524311:MD524312 VO524311:VZ524312 AFK524311:AFV524312 APG524311:APR524312 AZC524311:AZN524312 BIY524311:BJJ524312 BSU524311:BTF524312 CCQ524311:CDB524312 CMM524311:CMX524312 CWI524311:CWT524312 DGE524311:DGP524312 DQA524311:DQL524312 DZW524311:EAH524312 EJS524311:EKD524312 ETO524311:ETZ524312 FDK524311:FDV524312 FNG524311:FNR524312 FXC524311:FXN524312 GGY524311:GHJ524312 GQU524311:GRF524312 HAQ524311:HBB524312 HKM524311:HKX524312 HUI524311:HUT524312 IEE524311:IEP524312 IOA524311:IOL524312 IXW524311:IYH524312 JHS524311:JID524312 JRO524311:JRZ524312 KBK524311:KBV524312 KLG524311:KLR524312 KVC524311:KVN524312 LEY524311:LFJ524312 LOU524311:LPF524312 LYQ524311:LZB524312 MIM524311:MIX524312 MSI524311:MST524312 NCE524311:NCP524312 NMA524311:NML524312 NVW524311:NWH524312 OFS524311:OGD524312 OPO524311:OPZ524312 OZK524311:OZV524312 PJG524311:PJR524312 PTC524311:PTN524312 QCY524311:QDJ524312 QMU524311:QNF524312 QWQ524311:QXB524312 RGM524311:RGX524312 RQI524311:RQT524312 SAE524311:SAP524312 SKA524311:SKL524312 STW524311:SUH524312 TDS524311:TED524312 TNO524311:TNZ524312 TXK524311:TXV524312 UHG524311:UHR524312 URC524311:URN524312 VAY524311:VBJ524312 VKU524311:VLF524312 VUQ524311:VVB524312 WEM524311:WEX524312 WOI524311:WOT524312 WYE524311:WYP524312 LS589847:MD589848 VO589847:VZ589848 AFK589847:AFV589848 APG589847:APR589848 AZC589847:AZN589848 BIY589847:BJJ589848 BSU589847:BTF589848 CCQ589847:CDB589848 CMM589847:CMX589848 CWI589847:CWT589848 DGE589847:DGP589848 DQA589847:DQL589848 DZW589847:EAH589848 EJS589847:EKD589848 ETO589847:ETZ589848 FDK589847:FDV589848 FNG589847:FNR589848 FXC589847:FXN589848 GGY589847:GHJ589848 GQU589847:GRF589848 HAQ589847:HBB589848 HKM589847:HKX589848 HUI589847:HUT589848 IEE589847:IEP589848 IOA589847:IOL589848 IXW589847:IYH589848 JHS589847:JID589848 JRO589847:JRZ589848 KBK589847:KBV589848 KLG589847:KLR589848 KVC589847:KVN589848 LEY589847:LFJ589848 LOU589847:LPF589848 LYQ589847:LZB589848 MIM589847:MIX589848 MSI589847:MST589848 NCE589847:NCP589848 NMA589847:NML589848 NVW589847:NWH589848 OFS589847:OGD589848 OPO589847:OPZ589848 OZK589847:OZV589848 PJG589847:PJR589848 PTC589847:PTN589848 QCY589847:QDJ589848 QMU589847:QNF589848 QWQ589847:QXB589848 RGM589847:RGX589848 RQI589847:RQT589848 SAE589847:SAP589848 SKA589847:SKL589848 STW589847:SUH589848 TDS589847:TED589848 TNO589847:TNZ589848 TXK589847:TXV589848 UHG589847:UHR589848 URC589847:URN589848 VAY589847:VBJ589848 VKU589847:VLF589848 VUQ589847:VVB589848 WEM589847:WEX589848 WOI589847:WOT589848 WYE589847:WYP589848 LS655383:MD655384 VO655383:VZ655384 AFK655383:AFV655384 APG655383:APR655384 AZC655383:AZN655384 BIY655383:BJJ655384 BSU655383:BTF655384 CCQ655383:CDB655384 CMM655383:CMX655384 CWI655383:CWT655384 DGE655383:DGP655384 DQA655383:DQL655384 DZW655383:EAH655384 EJS655383:EKD655384 ETO655383:ETZ655384 FDK655383:FDV655384 FNG655383:FNR655384 FXC655383:FXN655384 GGY655383:GHJ655384 GQU655383:GRF655384 HAQ655383:HBB655384 HKM655383:HKX655384 HUI655383:HUT655384 IEE655383:IEP655384 IOA655383:IOL655384 IXW655383:IYH655384 JHS655383:JID655384 JRO655383:JRZ655384 KBK655383:KBV655384 KLG655383:KLR655384 KVC655383:KVN655384 LEY655383:LFJ655384 LOU655383:LPF655384 LYQ655383:LZB655384 MIM655383:MIX655384 MSI655383:MST655384 NCE655383:NCP655384 NMA655383:NML655384 NVW655383:NWH655384 OFS655383:OGD655384 OPO655383:OPZ655384 OZK655383:OZV655384 PJG655383:PJR655384 PTC655383:PTN655384 QCY655383:QDJ655384 QMU655383:QNF655384 QWQ655383:QXB655384 RGM655383:RGX655384 RQI655383:RQT655384 SAE655383:SAP655384 SKA655383:SKL655384 STW655383:SUH655384 TDS655383:TED655384 TNO655383:TNZ655384 TXK655383:TXV655384 UHG655383:UHR655384 URC655383:URN655384 VAY655383:VBJ655384 VKU655383:VLF655384 VUQ655383:VVB655384 WEM655383:WEX655384 WOI655383:WOT655384 WYE655383:WYP655384 LS720919:MD720920 VO720919:VZ720920 AFK720919:AFV720920 APG720919:APR720920 AZC720919:AZN720920 BIY720919:BJJ720920 BSU720919:BTF720920 CCQ720919:CDB720920 CMM720919:CMX720920 CWI720919:CWT720920 DGE720919:DGP720920 DQA720919:DQL720920 DZW720919:EAH720920 EJS720919:EKD720920 ETO720919:ETZ720920 FDK720919:FDV720920 FNG720919:FNR720920 FXC720919:FXN720920 GGY720919:GHJ720920 GQU720919:GRF720920 HAQ720919:HBB720920 HKM720919:HKX720920 HUI720919:HUT720920 IEE720919:IEP720920 IOA720919:IOL720920 IXW720919:IYH720920 JHS720919:JID720920 JRO720919:JRZ720920 KBK720919:KBV720920 KLG720919:KLR720920 KVC720919:KVN720920 LEY720919:LFJ720920 LOU720919:LPF720920 LYQ720919:LZB720920 MIM720919:MIX720920 MSI720919:MST720920 NCE720919:NCP720920 NMA720919:NML720920 NVW720919:NWH720920 OFS720919:OGD720920 OPO720919:OPZ720920 OZK720919:OZV720920 PJG720919:PJR720920 PTC720919:PTN720920 QCY720919:QDJ720920 QMU720919:QNF720920 QWQ720919:QXB720920 RGM720919:RGX720920 RQI720919:RQT720920 SAE720919:SAP720920 SKA720919:SKL720920 STW720919:SUH720920 TDS720919:TED720920 TNO720919:TNZ720920 TXK720919:TXV720920 UHG720919:UHR720920 URC720919:URN720920 VAY720919:VBJ720920 VKU720919:VLF720920 VUQ720919:VVB720920 WEM720919:WEX720920 WOI720919:WOT720920 WYE720919:WYP720920 LS786455:MD786456 VO786455:VZ786456 AFK786455:AFV786456 APG786455:APR786456 AZC786455:AZN786456 BIY786455:BJJ786456 BSU786455:BTF786456 CCQ786455:CDB786456 CMM786455:CMX786456 CWI786455:CWT786456 DGE786455:DGP786456 DQA786455:DQL786456 DZW786455:EAH786456 EJS786455:EKD786456 ETO786455:ETZ786456 FDK786455:FDV786456 FNG786455:FNR786456 FXC786455:FXN786456 GGY786455:GHJ786456 GQU786455:GRF786456 HAQ786455:HBB786456 HKM786455:HKX786456 HUI786455:HUT786456 IEE786455:IEP786456 IOA786455:IOL786456 IXW786455:IYH786456 JHS786455:JID786456 JRO786455:JRZ786456 KBK786455:KBV786456 KLG786455:KLR786456 KVC786455:KVN786456 LEY786455:LFJ786456 LOU786455:LPF786456 LYQ786455:LZB786456 MIM786455:MIX786456 MSI786455:MST786456 NCE786455:NCP786456 NMA786455:NML786456 NVW786455:NWH786456 OFS786455:OGD786456 OPO786455:OPZ786456 OZK786455:OZV786456 PJG786455:PJR786456 PTC786455:PTN786456 QCY786455:QDJ786456 QMU786455:QNF786456 QWQ786455:QXB786456 RGM786455:RGX786456 RQI786455:RQT786456 SAE786455:SAP786456 SKA786455:SKL786456 STW786455:SUH786456 TDS786455:TED786456 TNO786455:TNZ786456 TXK786455:TXV786456 UHG786455:UHR786456 URC786455:URN786456 VAY786455:VBJ786456 VKU786455:VLF786456 VUQ786455:VVB786456 WEM786455:WEX786456 WOI786455:WOT786456 WYE786455:WYP786456 LS851991:MD851992 VO851991:VZ851992 AFK851991:AFV851992 APG851991:APR851992 AZC851991:AZN851992 BIY851991:BJJ851992 BSU851991:BTF851992 CCQ851991:CDB851992 CMM851991:CMX851992 CWI851991:CWT851992 DGE851991:DGP851992 DQA851991:DQL851992 DZW851991:EAH851992 EJS851991:EKD851992 ETO851991:ETZ851992 FDK851991:FDV851992 FNG851991:FNR851992 FXC851991:FXN851992 GGY851991:GHJ851992 GQU851991:GRF851992 HAQ851991:HBB851992 HKM851991:HKX851992 HUI851991:HUT851992 IEE851991:IEP851992 IOA851991:IOL851992 IXW851991:IYH851992 JHS851991:JID851992 JRO851991:JRZ851992 KBK851991:KBV851992 KLG851991:KLR851992 KVC851991:KVN851992 LEY851991:LFJ851992 LOU851991:LPF851992 LYQ851991:LZB851992 MIM851991:MIX851992 MSI851991:MST851992 NCE851991:NCP851992 NMA851991:NML851992 NVW851991:NWH851992 OFS851991:OGD851992 OPO851991:OPZ851992 OZK851991:OZV851992 PJG851991:PJR851992 PTC851991:PTN851992 QCY851991:QDJ851992 QMU851991:QNF851992 QWQ851991:QXB851992 RGM851991:RGX851992 RQI851991:RQT851992 SAE851991:SAP851992 SKA851991:SKL851992 STW851991:SUH851992 TDS851991:TED851992 TNO851991:TNZ851992 TXK851991:TXV851992 UHG851991:UHR851992 URC851991:URN851992 VAY851991:VBJ851992 VKU851991:VLF851992 VUQ851991:VVB851992 WEM851991:WEX851992 WOI851991:WOT851992 WYE851991:WYP851992 LS917527:MD917528 VO917527:VZ917528 AFK917527:AFV917528 APG917527:APR917528 AZC917527:AZN917528 BIY917527:BJJ917528 BSU917527:BTF917528 CCQ917527:CDB917528 CMM917527:CMX917528 CWI917527:CWT917528 DGE917527:DGP917528 DQA917527:DQL917528 DZW917527:EAH917528 EJS917527:EKD917528 ETO917527:ETZ917528 FDK917527:FDV917528 FNG917527:FNR917528 FXC917527:FXN917528 GGY917527:GHJ917528 GQU917527:GRF917528 HAQ917527:HBB917528 HKM917527:HKX917528 HUI917527:HUT917528 IEE917527:IEP917528 IOA917527:IOL917528 IXW917527:IYH917528 JHS917527:JID917528 JRO917527:JRZ917528 KBK917527:KBV917528 KLG917527:KLR917528 KVC917527:KVN917528 LEY917527:LFJ917528 LOU917527:LPF917528 LYQ917527:LZB917528 MIM917527:MIX917528 MSI917527:MST917528 NCE917527:NCP917528 NMA917527:NML917528 NVW917527:NWH917528 OFS917527:OGD917528 OPO917527:OPZ917528 OZK917527:OZV917528 PJG917527:PJR917528 PTC917527:PTN917528 QCY917527:QDJ917528 QMU917527:QNF917528 QWQ917527:QXB917528 RGM917527:RGX917528 RQI917527:RQT917528 SAE917527:SAP917528 SKA917527:SKL917528 STW917527:SUH917528 TDS917527:TED917528 TNO917527:TNZ917528 TXK917527:TXV917528 UHG917527:UHR917528 URC917527:URN917528 VAY917527:VBJ917528 VKU917527:VLF917528 VUQ917527:VVB917528 WEM917527:WEX917528 WOI917527:WOT917528 WYE917527:WYP917528 WYE983063:WYP983064 LS983063:MD983064 VO983063:VZ983064 AFK983063:AFV983064 APG983063:APR983064 AZC983063:AZN983064 BIY983063:BJJ983064 BSU983063:BTF983064 CCQ983063:CDB983064 CMM983063:CMX983064 CWI983063:CWT983064 DGE983063:DGP983064 DQA983063:DQL983064 DZW983063:EAH983064 EJS983063:EKD983064 ETO983063:ETZ983064 FDK983063:FDV983064 FNG983063:FNR983064 FXC983063:FXN983064 GGY983063:GHJ983064 GQU983063:GRF983064 HAQ983063:HBB983064 HKM983063:HKX983064 HUI983063:HUT983064 IEE983063:IEP983064 IOA983063:IOL983064 IXW983063:IYH983064 JHS983063:JID983064 JRO983063:JRZ983064 KBK983063:KBV983064 KLG983063:KLR983064 KVC983063:KVN983064 LEY983063:LFJ983064 LOU983063:LPF983064 LYQ983063:LZB983064 MIM983063:MIX983064 MSI983063:MST983064 NCE983063:NCP983064 NMA983063:NML983064 NVW983063:NWH983064 OFS983063:OGD983064 OPO983063:OPZ983064 OZK983063:OZV983064 PJG983063:PJR983064 PTC983063:PTN983064 QCY983063:QDJ983064 QMU983063:QNF983064 QWQ983063:QXB983064 RGM983063:RGX983064 RQI983063:RQT983064 SAE983063:SAP983064 SKA983063:SKL983064 STW983063:SUH983064 TDS983063:TED983064 TNO983063:TNZ983064 TXK983063:TXV983064 UHG983063:UHR983064 URC983063:URN983064 VAY983063:VBJ983064 VKU983063:VLF983064 VUQ983063:VVB983064 WEM983063:WEX983064 WOI983063:WOT983064 CH27:CH28 L983063:CH983064 L917527:CH917528 L851991:CH851992 L786455:CH786456 L720919:CH720920 L655383:CH655384 L589847:CH589848 L524311:CH524312 L458775:CH458776 L393239:CH393240 L327703:CH327704 L262167:CH262168 L196631:CH196632 L131095:CH131096 L65559:CH65560"/>
    <dataValidation allowBlank="1" prompt="Для выбора выполните двойной щелчок левой клавиши мыши по соответствующей ячейке." sqref="LS65561:MD65564 VO65561:VZ65564 AFK65561:AFV65564 APG65561:APR65564 AZC65561:AZN65564 BIY65561:BJJ65564 BSU65561:BTF65564 CCQ65561:CDB65564 CMM65561:CMX65564 CWI65561:CWT65564 DGE65561:DGP65564 DQA65561:DQL65564 DZW65561:EAH65564 EJS65561:EKD65564 ETO65561:ETZ65564 FDK65561:FDV65564 FNG65561:FNR65564 FXC65561:FXN65564 GGY65561:GHJ65564 GQU65561:GRF65564 HAQ65561:HBB65564 HKM65561:HKX65564 HUI65561:HUT65564 IEE65561:IEP65564 IOA65561:IOL65564 IXW65561:IYH65564 JHS65561:JID65564 JRO65561:JRZ65564 KBK65561:KBV65564 KLG65561:KLR65564 KVC65561:KVN65564 LEY65561:LFJ65564 LOU65561:LPF65564 LYQ65561:LZB65564 MIM65561:MIX65564 MSI65561:MST65564 NCE65561:NCP65564 NMA65561:NML65564 NVW65561:NWH65564 OFS65561:OGD65564 OPO65561:OPZ65564 OZK65561:OZV65564 PJG65561:PJR65564 PTC65561:PTN65564 QCY65561:QDJ65564 QMU65561:QNF65564 QWQ65561:QXB65564 RGM65561:RGX65564 RQI65561:RQT65564 SAE65561:SAP65564 SKA65561:SKL65564 STW65561:SUH65564 TDS65561:TED65564 TNO65561:TNZ65564 TXK65561:TXV65564 UHG65561:UHR65564 URC65561:URN65564 VAY65561:VBJ65564 VKU65561:VLF65564 VUQ65561:VVB65564 WEM65561:WEX65564 WOI65561:WOT65564 WYE65561:WYP65564 LS131097:MD131100 VO131097:VZ131100 AFK131097:AFV131100 APG131097:APR131100 AZC131097:AZN131100 BIY131097:BJJ131100 BSU131097:BTF131100 CCQ131097:CDB131100 CMM131097:CMX131100 CWI131097:CWT131100 DGE131097:DGP131100 DQA131097:DQL131100 DZW131097:EAH131100 EJS131097:EKD131100 ETO131097:ETZ131100 FDK131097:FDV131100 FNG131097:FNR131100 FXC131097:FXN131100 GGY131097:GHJ131100 GQU131097:GRF131100 HAQ131097:HBB131100 HKM131097:HKX131100 HUI131097:HUT131100 IEE131097:IEP131100 IOA131097:IOL131100 IXW131097:IYH131100 JHS131097:JID131100 JRO131097:JRZ131100 KBK131097:KBV131100 KLG131097:KLR131100 KVC131097:KVN131100 LEY131097:LFJ131100 LOU131097:LPF131100 LYQ131097:LZB131100 MIM131097:MIX131100 MSI131097:MST131100 NCE131097:NCP131100 NMA131097:NML131100 NVW131097:NWH131100 OFS131097:OGD131100 OPO131097:OPZ131100 OZK131097:OZV131100 PJG131097:PJR131100 PTC131097:PTN131100 QCY131097:QDJ131100 QMU131097:QNF131100 QWQ131097:QXB131100 RGM131097:RGX131100 RQI131097:RQT131100 SAE131097:SAP131100 SKA131097:SKL131100 STW131097:SUH131100 TDS131097:TED131100 TNO131097:TNZ131100 TXK131097:TXV131100 UHG131097:UHR131100 URC131097:URN131100 VAY131097:VBJ131100 VKU131097:VLF131100 VUQ131097:VVB131100 WEM131097:WEX131100 WOI131097:WOT131100 WYE131097:WYP131100 LS196633:MD196636 VO196633:VZ196636 AFK196633:AFV196636 APG196633:APR196636 AZC196633:AZN196636 BIY196633:BJJ196636 BSU196633:BTF196636 CCQ196633:CDB196636 CMM196633:CMX196636 CWI196633:CWT196636 DGE196633:DGP196636 DQA196633:DQL196636 DZW196633:EAH196636 EJS196633:EKD196636 ETO196633:ETZ196636 FDK196633:FDV196636 FNG196633:FNR196636 FXC196633:FXN196636 GGY196633:GHJ196636 GQU196633:GRF196636 HAQ196633:HBB196636 HKM196633:HKX196636 HUI196633:HUT196636 IEE196633:IEP196636 IOA196633:IOL196636 IXW196633:IYH196636 JHS196633:JID196636 JRO196633:JRZ196636 KBK196633:KBV196636 KLG196633:KLR196636 KVC196633:KVN196636 LEY196633:LFJ196636 LOU196633:LPF196636 LYQ196633:LZB196636 MIM196633:MIX196636 MSI196633:MST196636 NCE196633:NCP196636 NMA196633:NML196636 NVW196633:NWH196636 OFS196633:OGD196636 OPO196633:OPZ196636 OZK196633:OZV196636 PJG196633:PJR196636 PTC196633:PTN196636 QCY196633:QDJ196636 QMU196633:QNF196636 QWQ196633:QXB196636 RGM196633:RGX196636 RQI196633:RQT196636 SAE196633:SAP196636 SKA196633:SKL196636 STW196633:SUH196636 TDS196633:TED196636 TNO196633:TNZ196636 TXK196633:TXV196636 UHG196633:UHR196636 URC196633:URN196636 VAY196633:VBJ196636 VKU196633:VLF196636 VUQ196633:VVB196636 WEM196633:WEX196636 WOI196633:WOT196636 WYE196633:WYP196636 LS262169:MD262172 VO262169:VZ262172 AFK262169:AFV262172 APG262169:APR262172 AZC262169:AZN262172 BIY262169:BJJ262172 BSU262169:BTF262172 CCQ262169:CDB262172 CMM262169:CMX262172 CWI262169:CWT262172 DGE262169:DGP262172 DQA262169:DQL262172 DZW262169:EAH262172 EJS262169:EKD262172 ETO262169:ETZ262172 FDK262169:FDV262172 FNG262169:FNR262172 FXC262169:FXN262172 GGY262169:GHJ262172 GQU262169:GRF262172 HAQ262169:HBB262172 HKM262169:HKX262172 HUI262169:HUT262172 IEE262169:IEP262172 IOA262169:IOL262172 IXW262169:IYH262172 JHS262169:JID262172 JRO262169:JRZ262172 KBK262169:KBV262172 KLG262169:KLR262172 KVC262169:KVN262172 LEY262169:LFJ262172 LOU262169:LPF262172 LYQ262169:LZB262172 MIM262169:MIX262172 MSI262169:MST262172 NCE262169:NCP262172 NMA262169:NML262172 NVW262169:NWH262172 OFS262169:OGD262172 OPO262169:OPZ262172 OZK262169:OZV262172 PJG262169:PJR262172 PTC262169:PTN262172 QCY262169:QDJ262172 QMU262169:QNF262172 QWQ262169:QXB262172 RGM262169:RGX262172 RQI262169:RQT262172 SAE262169:SAP262172 SKA262169:SKL262172 STW262169:SUH262172 TDS262169:TED262172 TNO262169:TNZ262172 TXK262169:TXV262172 UHG262169:UHR262172 URC262169:URN262172 VAY262169:VBJ262172 VKU262169:VLF262172 VUQ262169:VVB262172 WEM262169:WEX262172 WOI262169:WOT262172 WYE262169:WYP262172 LS327705:MD327708 VO327705:VZ327708 AFK327705:AFV327708 APG327705:APR327708 AZC327705:AZN327708 BIY327705:BJJ327708 BSU327705:BTF327708 CCQ327705:CDB327708 CMM327705:CMX327708 CWI327705:CWT327708 DGE327705:DGP327708 DQA327705:DQL327708 DZW327705:EAH327708 EJS327705:EKD327708 ETO327705:ETZ327708 FDK327705:FDV327708 FNG327705:FNR327708 FXC327705:FXN327708 GGY327705:GHJ327708 GQU327705:GRF327708 HAQ327705:HBB327708 HKM327705:HKX327708 HUI327705:HUT327708 IEE327705:IEP327708 IOA327705:IOL327708 IXW327705:IYH327708 JHS327705:JID327708 JRO327705:JRZ327708 KBK327705:KBV327708 KLG327705:KLR327708 KVC327705:KVN327708 LEY327705:LFJ327708 LOU327705:LPF327708 LYQ327705:LZB327708 MIM327705:MIX327708 MSI327705:MST327708 NCE327705:NCP327708 NMA327705:NML327708 NVW327705:NWH327708 OFS327705:OGD327708 OPO327705:OPZ327708 OZK327705:OZV327708 PJG327705:PJR327708 PTC327705:PTN327708 QCY327705:QDJ327708 QMU327705:QNF327708 QWQ327705:QXB327708 RGM327705:RGX327708 RQI327705:RQT327708 SAE327705:SAP327708 SKA327705:SKL327708 STW327705:SUH327708 TDS327705:TED327708 TNO327705:TNZ327708 TXK327705:TXV327708 UHG327705:UHR327708 URC327705:URN327708 VAY327705:VBJ327708 VKU327705:VLF327708 VUQ327705:VVB327708 WEM327705:WEX327708 WOI327705:WOT327708 WYE327705:WYP327708 LS393241:MD393244 VO393241:VZ393244 AFK393241:AFV393244 APG393241:APR393244 AZC393241:AZN393244 BIY393241:BJJ393244 BSU393241:BTF393244 CCQ393241:CDB393244 CMM393241:CMX393244 CWI393241:CWT393244 DGE393241:DGP393244 DQA393241:DQL393244 DZW393241:EAH393244 EJS393241:EKD393244 ETO393241:ETZ393244 FDK393241:FDV393244 FNG393241:FNR393244 FXC393241:FXN393244 GGY393241:GHJ393244 GQU393241:GRF393244 HAQ393241:HBB393244 HKM393241:HKX393244 HUI393241:HUT393244 IEE393241:IEP393244 IOA393241:IOL393244 IXW393241:IYH393244 JHS393241:JID393244 JRO393241:JRZ393244 KBK393241:KBV393244 KLG393241:KLR393244 KVC393241:KVN393244 LEY393241:LFJ393244 LOU393241:LPF393244 LYQ393241:LZB393244 MIM393241:MIX393244 MSI393241:MST393244 NCE393241:NCP393244 NMA393241:NML393244 NVW393241:NWH393244 OFS393241:OGD393244 OPO393241:OPZ393244 OZK393241:OZV393244 PJG393241:PJR393244 PTC393241:PTN393244 QCY393241:QDJ393244 QMU393241:QNF393244 QWQ393241:QXB393244 RGM393241:RGX393244 RQI393241:RQT393244 SAE393241:SAP393244 SKA393241:SKL393244 STW393241:SUH393244 TDS393241:TED393244 TNO393241:TNZ393244 TXK393241:TXV393244 UHG393241:UHR393244 URC393241:URN393244 VAY393241:VBJ393244 VKU393241:VLF393244 VUQ393241:VVB393244 WEM393241:WEX393244 WOI393241:WOT393244 WYE393241:WYP393244 LS458777:MD458780 VO458777:VZ458780 AFK458777:AFV458780 APG458777:APR458780 AZC458777:AZN458780 BIY458777:BJJ458780 BSU458777:BTF458780 CCQ458777:CDB458780 CMM458777:CMX458780 CWI458777:CWT458780 DGE458777:DGP458780 DQA458777:DQL458780 DZW458777:EAH458780 EJS458777:EKD458780 ETO458777:ETZ458780 FDK458777:FDV458780 FNG458777:FNR458780 FXC458777:FXN458780 GGY458777:GHJ458780 GQU458777:GRF458780 HAQ458777:HBB458780 HKM458777:HKX458780 HUI458777:HUT458780 IEE458777:IEP458780 IOA458777:IOL458780 IXW458777:IYH458780 JHS458777:JID458780 JRO458777:JRZ458780 KBK458777:KBV458780 KLG458777:KLR458780 KVC458777:KVN458780 LEY458777:LFJ458780 LOU458777:LPF458780 LYQ458777:LZB458780 MIM458777:MIX458780 MSI458777:MST458780 NCE458777:NCP458780 NMA458777:NML458780 NVW458777:NWH458780 OFS458777:OGD458780 OPO458777:OPZ458780 OZK458777:OZV458780 PJG458777:PJR458780 PTC458777:PTN458780 QCY458777:QDJ458780 QMU458777:QNF458780 QWQ458777:QXB458780 RGM458777:RGX458780 RQI458777:RQT458780 SAE458777:SAP458780 SKA458777:SKL458780 STW458777:SUH458780 TDS458777:TED458780 TNO458777:TNZ458780 TXK458777:TXV458780 UHG458777:UHR458780 URC458777:URN458780 VAY458777:VBJ458780 VKU458777:VLF458780 VUQ458777:VVB458780 WEM458777:WEX458780 WOI458777:WOT458780 WYE458777:WYP458780 LS524313:MD524316 VO524313:VZ524316 AFK524313:AFV524316 APG524313:APR524316 AZC524313:AZN524316 BIY524313:BJJ524316 BSU524313:BTF524316 CCQ524313:CDB524316 CMM524313:CMX524316 CWI524313:CWT524316 DGE524313:DGP524316 DQA524313:DQL524316 DZW524313:EAH524316 EJS524313:EKD524316 ETO524313:ETZ524316 FDK524313:FDV524316 FNG524313:FNR524316 FXC524313:FXN524316 GGY524313:GHJ524316 GQU524313:GRF524316 HAQ524313:HBB524316 HKM524313:HKX524316 HUI524313:HUT524316 IEE524313:IEP524316 IOA524313:IOL524316 IXW524313:IYH524316 JHS524313:JID524316 JRO524313:JRZ524316 KBK524313:KBV524316 KLG524313:KLR524316 KVC524313:KVN524316 LEY524313:LFJ524316 LOU524313:LPF524316 LYQ524313:LZB524316 MIM524313:MIX524316 MSI524313:MST524316 NCE524313:NCP524316 NMA524313:NML524316 NVW524313:NWH524316 OFS524313:OGD524316 OPO524313:OPZ524316 OZK524313:OZV524316 PJG524313:PJR524316 PTC524313:PTN524316 QCY524313:QDJ524316 QMU524313:QNF524316 QWQ524313:QXB524316 RGM524313:RGX524316 RQI524313:RQT524316 SAE524313:SAP524316 SKA524313:SKL524316 STW524313:SUH524316 TDS524313:TED524316 TNO524313:TNZ524316 TXK524313:TXV524316 UHG524313:UHR524316 URC524313:URN524316 VAY524313:VBJ524316 VKU524313:VLF524316 VUQ524313:VVB524316 WEM524313:WEX524316 WOI524313:WOT524316 WYE524313:WYP524316 LS589849:MD589852 VO589849:VZ589852 AFK589849:AFV589852 APG589849:APR589852 AZC589849:AZN589852 BIY589849:BJJ589852 BSU589849:BTF589852 CCQ589849:CDB589852 CMM589849:CMX589852 CWI589849:CWT589852 DGE589849:DGP589852 DQA589849:DQL589852 DZW589849:EAH589852 EJS589849:EKD589852 ETO589849:ETZ589852 FDK589849:FDV589852 FNG589849:FNR589852 FXC589849:FXN589852 GGY589849:GHJ589852 GQU589849:GRF589852 HAQ589849:HBB589852 HKM589849:HKX589852 HUI589849:HUT589852 IEE589849:IEP589852 IOA589849:IOL589852 IXW589849:IYH589852 JHS589849:JID589852 JRO589849:JRZ589852 KBK589849:KBV589852 KLG589849:KLR589852 KVC589849:KVN589852 LEY589849:LFJ589852 LOU589849:LPF589852 LYQ589849:LZB589852 MIM589849:MIX589852 MSI589849:MST589852 NCE589849:NCP589852 NMA589849:NML589852 NVW589849:NWH589852 OFS589849:OGD589852 OPO589849:OPZ589852 OZK589849:OZV589852 PJG589849:PJR589852 PTC589849:PTN589852 QCY589849:QDJ589852 QMU589849:QNF589852 QWQ589849:QXB589852 RGM589849:RGX589852 RQI589849:RQT589852 SAE589849:SAP589852 SKA589849:SKL589852 STW589849:SUH589852 TDS589849:TED589852 TNO589849:TNZ589852 TXK589849:TXV589852 UHG589849:UHR589852 URC589849:URN589852 VAY589849:VBJ589852 VKU589849:VLF589852 VUQ589849:VVB589852 WEM589849:WEX589852 WOI589849:WOT589852 WYE589849:WYP589852 LS655385:MD655388 VO655385:VZ655388 AFK655385:AFV655388 APG655385:APR655388 AZC655385:AZN655388 BIY655385:BJJ655388 BSU655385:BTF655388 CCQ655385:CDB655388 CMM655385:CMX655388 CWI655385:CWT655388 DGE655385:DGP655388 DQA655385:DQL655388 DZW655385:EAH655388 EJS655385:EKD655388 ETO655385:ETZ655388 FDK655385:FDV655388 FNG655385:FNR655388 FXC655385:FXN655388 GGY655385:GHJ655388 GQU655385:GRF655388 HAQ655385:HBB655388 HKM655385:HKX655388 HUI655385:HUT655388 IEE655385:IEP655388 IOA655385:IOL655388 IXW655385:IYH655388 JHS655385:JID655388 JRO655385:JRZ655388 KBK655385:KBV655388 KLG655385:KLR655388 KVC655385:KVN655388 LEY655385:LFJ655388 LOU655385:LPF655388 LYQ655385:LZB655388 MIM655385:MIX655388 MSI655385:MST655388 NCE655385:NCP655388 NMA655385:NML655388 NVW655385:NWH655388 OFS655385:OGD655388 OPO655385:OPZ655388 OZK655385:OZV655388 PJG655385:PJR655388 PTC655385:PTN655388 QCY655385:QDJ655388 QMU655385:QNF655388 QWQ655385:QXB655388 RGM655385:RGX655388 RQI655385:RQT655388 SAE655385:SAP655388 SKA655385:SKL655388 STW655385:SUH655388 TDS655385:TED655388 TNO655385:TNZ655388 TXK655385:TXV655388 UHG655385:UHR655388 URC655385:URN655388 VAY655385:VBJ655388 VKU655385:VLF655388 VUQ655385:VVB655388 WEM655385:WEX655388 WOI655385:WOT655388 WYE655385:WYP655388 LS720921:MD720924 VO720921:VZ720924 AFK720921:AFV720924 APG720921:APR720924 AZC720921:AZN720924 BIY720921:BJJ720924 BSU720921:BTF720924 CCQ720921:CDB720924 CMM720921:CMX720924 CWI720921:CWT720924 DGE720921:DGP720924 DQA720921:DQL720924 DZW720921:EAH720924 EJS720921:EKD720924 ETO720921:ETZ720924 FDK720921:FDV720924 FNG720921:FNR720924 FXC720921:FXN720924 GGY720921:GHJ720924 GQU720921:GRF720924 HAQ720921:HBB720924 HKM720921:HKX720924 HUI720921:HUT720924 IEE720921:IEP720924 IOA720921:IOL720924 IXW720921:IYH720924 JHS720921:JID720924 JRO720921:JRZ720924 KBK720921:KBV720924 KLG720921:KLR720924 KVC720921:KVN720924 LEY720921:LFJ720924 LOU720921:LPF720924 LYQ720921:LZB720924 MIM720921:MIX720924 MSI720921:MST720924 NCE720921:NCP720924 NMA720921:NML720924 NVW720921:NWH720924 OFS720921:OGD720924 OPO720921:OPZ720924 OZK720921:OZV720924 PJG720921:PJR720924 PTC720921:PTN720924 QCY720921:QDJ720924 QMU720921:QNF720924 QWQ720921:QXB720924 RGM720921:RGX720924 RQI720921:RQT720924 SAE720921:SAP720924 SKA720921:SKL720924 STW720921:SUH720924 TDS720921:TED720924 TNO720921:TNZ720924 TXK720921:TXV720924 UHG720921:UHR720924 URC720921:URN720924 VAY720921:VBJ720924 VKU720921:VLF720924 VUQ720921:VVB720924 WEM720921:WEX720924 WOI720921:WOT720924 WYE720921:WYP720924 LS786457:MD786460 VO786457:VZ786460 AFK786457:AFV786460 APG786457:APR786460 AZC786457:AZN786460 BIY786457:BJJ786460 BSU786457:BTF786460 CCQ786457:CDB786460 CMM786457:CMX786460 CWI786457:CWT786460 DGE786457:DGP786460 DQA786457:DQL786460 DZW786457:EAH786460 EJS786457:EKD786460 ETO786457:ETZ786460 FDK786457:FDV786460 FNG786457:FNR786460 FXC786457:FXN786460 GGY786457:GHJ786460 GQU786457:GRF786460 HAQ786457:HBB786460 HKM786457:HKX786460 HUI786457:HUT786460 IEE786457:IEP786460 IOA786457:IOL786460 IXW786457:IYH786460 JHS786457:JID786460 JRO786457:JRZ786460 KBK786457:KBV786460 KLG786457:KLR786460 KVC786457:KVN786460 LEY786457:LFJ786460 LOU786457:LPF786460 LYQ786457:LZB786460 MIM786457:MIX786460 MSI786457:MST786460 NCE786457:NCP786460 NMA786457:NML786460 NVW786457:NWH786460 OFS786457:OGD786460 OPO786457:OPZ786460 OZK786457:OZV786460 PJG786457:PJR786460 PTC786457:PTN786460 QCY786457:QDJ786460 QMU786457:QNF786460 QWQ786457:QXB786460 RGM786457:RGX786460 RQI786457:RQT786460 SAE786457:SAP786460 SKA786457:SKL786460 STW786457:SUH786460 TDS786457:TED786460 TNO786457:TNZ786460 TXK786457:TXV786460 UHG786457:UHR786460 URC786457:URN786460 VAY786457:VBJ786460 VKU786457:VLF786460 VUQ786457:VVB786460 WEM786457:WEX786460 WOI786457:WOT786460 WYE786457:WYP786460 LS851993:MD851996 VO851993:VZ851996 AFK851993:AFV851996 APG851993:APR851996 AZC851993:AZN851996 BIY851993:BJJ851996 BSU851993:BTF851996 CCQ851993:CDB851996 CMM851993:CMX851996 CWI851993:CWT851996 DGE851993:DGP851996 DQA851993:DQL851996 DZW851993:EAH851996 EJS851993:EKD851996 ETO851993:ETZ851996 FDK851993:FDV851996 FNG851993:FNR851996 FXC851993:FXN851996 GGY851993:GHJ851996 GQU851993:GRF851996 HAQ851993:HBB851996 HKM851993:HKX851996 HUI851993:HUT851996 IEE851993:IEP851996 IOA851993:IOL851996 IXW851993:IYH851996 JHS851993:JID851996 JRO851993:JRZ851996 KBK851993:KBV851996 KLG851993:KLR851996 KVC851993:KVN851996 LEY851993:LFJ851996 LOU851993:LPF851996 LYQ851993:LZB851996 MIM851993:MIX851996 MSI851993:MST851996 NCE851993:NCP851996 NMA851993:NML851996 NVW851993:NWH851996 OFS851993:OGD851996 OPO851993:OPZ851996 OZK851993:OZV851996 PJG851993:PJR851996 PTC851993:PTN851996 QCY851993:QDJ851996 QMU851993:QNF851996 QWQ851993:QXB851996 RGM851993:RGX851996 RQI851993:RQT851996 SAE851993:SAP851996 SKA851993:SKL851996 STW851993:SUH851996 TDS851993:TED851996 TNO851993:TNZ851996 TXK851993:TXV851996 UHG851993:UHR851996 URC851993:URN851996 VAY851993:VBJ851996 VKU851993:VLF851996 VUQ851993:VVB851996 WEM851993:WEX851996 WOI851993:WOT851996 WYE851993:WYP851996 LS917529:MD917532 VO917529:VZ917532 AFK917529:AFV917532 APG917529:APR917532 AZC917529:AZN917532 BIY917529:BJJ917532 BSU917529:BTF917532 CCQ917529:CDB917532 CMM917529:CMX917532 CWI917529:CWT917532 DGE917529:DGP917532 DQA917529:DQL917532 DZW917529:EAH917532 EJS917529:EKD917532 ETO917529:ETZ917532 FDK917529:FDV917532 FNG917529:FNR917532 FXC917529:FXN917532 GGY917529:GHJ917532 GQU917529:GRF917532 HAQ917529:HBB917532 HKM917529:HKX917532 HUI917529:HUT917532 IEE917529:IEP917532 IOA917529:IOL917532 IXW917529:IYH917532 JHS917529:JID917532 JRO917529:JRZ917532 KBK917529:KBV917532 KLG917529:KLR917532 KVC917529:KVN917532 LEY917529:LFJ917532 LOU917529:LPF917532 LYQ917529:LZB917532 MIM917529:MIX917532 MSI917529:MST917532 NCE917529:NCP917532 NMA917529:NML917532 NVW917529:NWH917532 OFS917529:OGD917532 OPO917529:OPZ917532 OZK917529:OZV917532 PJG917529:PJR917532 PTC917529:PTN917532 QCY917529:QDJ917532 QMU917529:QNF917532 QWQ917529:QXB917532 RGM917529:RGX917532 RQI917529:RQT917532 SAE917529:SAP917532 SKA917529:SKL917532 STW917529:SUH917532 TDS917529:TED917532 TNO917529:TNZ917532 TXK917529:TXV917532 UHG917529:UHR917532 URC917529:URN917532 VAY917529:VBJ917532 VKU917529:VLF917532 VUQ917529:VVB917532 WEM917529:WEX917532 WOI917529:WOT917532 WYE917529:WYP917532 LS983065:MD983068 VO983065:VZ983068 AFK983065:AFV983068 APG983065:APR983068 AZC983065:AZN983068 BIY983065:BJJ983068 BSU983065:BTF983068 CCQ983065:CDB983068 CMM983065:CMX983068 CWI983065:CWT983068 DGE983065:DGP983068 DQA983065:DQL983068 DZW983065:EAH983068 EJS983065:EKD983068 ETO983065:ETZ983068 FDK983065:FDV983068 FNG983065:FNR983068 FXC983065:FXN983068 GGY983065:GHJ983068 GQU983065:GRF983068 HAQ983065:HBB983068 HKM983065:HKX983068 HUI983065:HUT983068 IEE983065:IEP983068 IOA983065:IOL983068 IXW983065:IYH983068 JHS983065:JID983068 JRO983065:JRZ983068 KBK983065:KBV983068 KLG983065:KLR983068 KVC983065:KVN983068 LEY983065:LFJ983068 LOU983065:LPF983068 LYQ983065:LZB983068 MIM983065:MIX983068 MSI983065:MST983068 NCE983065:NCP983068 NMA983065:NML983068 NVW983065:NWH983068 OFS983065:OGD983068 OPO983065:OPZ983068 OZK983065:OZV983068 PJG983065:PJR983068 PTC983065:PTN983068 QCY983065:QDJ983068 QMU983065:QNF983068 QWQ983065:QXB983068 RGM983065:RGX983068 RQI983065:RQT983068 SAE983065:SAP983068 SKA983065:SKL983068 STW983065:SUH983068 TDS983065:TED983068 TNO983065:TNZ983068 TXK983065:TXV983068 UHG983065:UHR983068 URC983065:URN983068 VAY983065:VBJ983068 VKU983065:VLF983068 VUQ983065:VVB983068 WEM983065:WEX983068 WOI983065:WOT983068 WYE983065:WYP983068 WYE983062:WYP983062 LS26:MD26 VO26:VZ26 AFK26:AFV26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65558:MD65558 VO65558:VZ65558 AFK65558:AFV65558 APG65558:APR65558 AZC65558:AZN65558 BIY65558:BJJ65558 BSU65558:BTF65558 CCQ65558:CDB65558 CMM65558:CMX65558 CWI65558:CWT65558 DGE65558:DGP65558 DQA65558:DQL65558 DZW65558:EAH65558 EJS65558:EKD65558 ETO65558:ETZ65558 FDK65558:FDV65558 FNG65558:FNR65558 FXC65558:FXN65558 GGY65558:GHJ65558 GQU65558:GRF65558 HAQ65558:HBB65558 HKM65558:HKX65558 HUI65558:HUT65558 IEE65558:IEP65558 IOA65558:IOL65558 IXW65558:IYH65558 JHS65558:JID65558 JRO65558:JRZ65558 KBK65558:KBV65558 KLG65558:KLR65558 KVC65558:KVN65558 LEY65558:LFJ65558 LOU65558:LPF65558 LYQ65558:LZB65558 MIM65558:MIX65558 MSI65558:MST65558 NCE65558:NCP65558 NMA65558:NML65558 NVW65558:NWH65558 OFS65558:OGD65558 OPO65558:OPZ65558 OZK65558:OZV65558 PJG65558:PJR65558 PTC65558:PTN65558 QCY65558:QDJ65558 QMU65558:QNF65558 QWQ65558:QXB65558 RGM65558:RGX65558 RQI65558:RQT65558 SAE65558:SAP65558 SKA65558:SKL65558 STW65558:SUH65558 TDS65558:TED65558 TNO65558:TNZ65558 TXK65558:TXV65558 UHG65558:UHR65558 URC65558:URN65558 VAY65558:VBJ65558 VKU65558:VLF65558 VUQ65558:VVB65558 WEM65558:WEX65558 WOI65558:WOT65558 WYE65558:WYP65558 LS131094:MD131094 VO131094:VZ131094 AFK131094:AFV131094 APG131094:APR131094 AZC131094:AZN131094 BIY131094:BJJ131094 BSU131094:BTF131094 CCQ131094:CDB131094 CMM131094:CMX131094 CWI131094:CWT131094 DGE131094:DGP131094 DQA131094:DQL131094 DZW131094:EAH131094 EJS131094:EKD131094 ETO131094:ETZ131094 FDK131094:FDV131094 FNG131094:FNR131094 FXC131094:FXN131094 GGY131094:GHJ131094 GQU131094:GRF131094 HAQ131094:HBB131094 HKM131094:HKX131094 HUI131094:HUT131094 IEE131094:IEP131094 IOA131094:IOL131094 IXW131094:IYH131094 JHS131094:JID131094 JRO131094:JRZ131094 KBK131094:KBV131094 KLG131094:KLR131094 KVC131094:KVN131094 LEY131094:LFJ131094 LOU131094:LPF131094 LYQ131094:LZB131094 MIM131094:MIX131094 MSI131094:MST131094 NCE131094:NCP131094 NMA131094:NML131094 NVW131094:NWH131094 OFS131094:OGD131094 OPO131094:OPZ131094 OZK131094:OZV131094 PJG131094:PJR131094 PTC131094:PTN131094 QCY131094:QDJ131094 QMU131094:QNF131094 QWQ131094:QXB131094 RGM131094:RGX131094 RQI131094:RQT131094 SAE131094:SAP131094 SKA131094:SKL131094 STW131094:SUH131094 TDS131094:TED131094 TNO131094:TNZ131094 TXK131094:TXV131094 UHG131094:UHR131094 URC131094:URN131094 VAY131094:VBJ131094 VKU131094:VLF131094 VUQ131094:VVB131094 WEM131094:WEX131094 WOI131094:WOT131094 WYE131094:WYP131094 LS196630:MD196630 VO196630:VZ196630 AFK196630:AFV196630 APG196630:APR196630 AZC196630:AZN196630 BIY196630:BJJ196630 BSU196630:BTF196630 CCQ196630:CDB196630 CMM196630:CMX196630 CWI196630:CWT196630 DGE196630:DGP196630 DQA196630:DQL196630 DZW196630:EAH196630 EJS196630:EKD196630 ETO196630:ETZ196630 FDK196630:FDV196630 FNG196630:FNR196630 FXC196630:FXN196630 GGY196630:GHJ196630 GQU196630:GRF196630 HAQ196630:HBB196630 HKM196630:HKX196630 HUI196630:HUT196630 IEE196630:IEP196630 IOA196630:IOL196630 IXW196630:IYH196630 JHS196630:JID196630 JRO196630:JRZ196630 KBK196630:KBV196630 KLG196630:KLR196630 KVC196630:KVN196630 LEY196630:LFJ196630 LOU196630:LPF196630 LYQ196630:LZB196630 MIM196630:MIX196630 MSI196630:MST196630 NCE196630:NCP196630 NMA196630:NML196630 NVW196630:NWH196630 OFS196630:OGD196630 OPO196630:OPZ196630 OZK196630:OZV196630 PJG196630:PJR196630 PTC196630:PTN196630 QCY196630:QDJ196630 QMU196630:QNF196630 QWQ196630:QXB196630 RGM196630:RGX196630 RQI196630:RQT196630 SAE196630:SAP196630 SKA196630:SKL196630 STW196630:SUH196630 TDS196630:TED196630 TNO196630:TNZ196630 TXK196630:TXV196630 UHG196630:UHR196630 URC196630:URN196630 VAY196630:VBJ196630 VKU196630:VLF196630 VUQ196630:VVB196630 WEM196630:WEX196630 WOI196630:WOT196630 WYE196630:WYP196630 LS262166:MD262166 VO262166:VZ262166 AFK262166:AFV262166 APG262166:APR262166 AZC262166:AZN262166 BIY262166:BJJ262166 BSU262166:BTF262166 CCQ262166:CDB262166 CMM262166:CMX262166 CWI262166:CWT262166 DGE262166:DGP262166 DQA262166:DQL262166 DZW262166:EAH262166 EJS262166:EKD262166 ETO262166:ETZ262166 FDK262166:FDV262166 FNG262166:FNR262166 FXC262166:FXN262166 GGY262166:GHJ262166 GQU262166:GRF262166 HAQ262166:HBB262166 HKM262166:HKX262166 HUI262166:HUT262166 IEE262166:IEP262166 IOA262166:IOL262166 IXW262166:IYH262166 JHS262166:JID262166 JRO262166:JRZ262166 KBK262166:KBV262166 KLG262166:KLR262166 KVC262166:KVN262166 LEY262166:LFJ262166 LOU262166:LPF262166 LYQ262166:LZB262166 MIM262166:MIX262166 MSI262166:MST262166 NCE262166:NCP262166 NMA262166:NML262166 NVW262166:NWH262166 OFS262166:OGD262166 OPO262166:OPZ262166 OZK262166:OZV262166 PJG262166:PJR262166 PTC262166:PTN262166 QCY262166:QDJ262166 QMU262166:QNF262166 QWQ262166:QXB262166 RGM262166:RGX262166 RQI262166:RQT262166 SAE262166:SAP262166 SKA262166:SKL262166 STW262166:SUH262166 TDS262166:TED262166 TNO262166:TNZ262166 TXK262166:TXV262166 UHG262166:UHR262166 URC262166:URN262166 VAY262166:VBJ262166 VKU262166:VLF262166 VUQ262166:VVB262166 WEM262166:WEX262166 WOI262166:WOT262166 WYE262166:WYP262166 LS327702:MD327702 VO327702:VZ327702 AFK327702:AFV327702 APG327702:APR327702 AZC327702:AZN327702 BIY327702:BJJ327702 BSU327702:BTF327702 CCQ327702:CDB327702 CMM327702:CMX327702 CWI327702:CWT327702 DGE327702:DGP327702 DQA327702:DQL327702 DZW327702:EAH327702 EJS327702:EKD327702 ETO327702:ETZ327702 FDK327702:FDV327702 FNG327702:FNR327702 FXC327702:FXN327702 GGY327702:GHJ327702 GQU327702:GRF327702 HAQ327702:HBB327702 HKM327702:HKX327702 HUI327702:HUT327702 IEE327702:IEP327702 IOA327702:IOL327702 IXW327702:IYH327702 JHS327702:JID327702 JRO327702:JRZ327702 KBK327702:KBV327702 KLG327702:KLR327702 KVC327702:KVN327702 LEY327702:LFJ327702 LOU327702:LPF327702 LYQ327702:LZB327702 MIM327702:MIX327702 MSI327702:MST327702 NCE327702:NCP327702 NMA327702:NML327702 NVW327702:NWH327702 OFS327702:OGD327702 OPO327702:OPZ327702 OZK327702:OZV327702 PJG327702:PJR327702 PTC327702:PTN327702 QCY327702:QDJ327702 QMU327702:QNF327702 QWQ327702:QXB327702 RGM327702:RGX327702 RQI327702:RQT327702 SAE327702:SAP327702 SKA327702:SKL327702 STW327702:SUH327702 TDS327702:TED327702 TNO327702:TNZ327702 TXK327702:TXV327702 UHG327702:UHR327702 URC327702:URN327702 VAY327702:VBJ327702 VKU327702:VLF327702 VUQ327702:VVB327702 WEM327702:WEX327702 WOI327702:WOT327702 WYE327702:WYP327702 LS393238:MD393238 VO393238:VZ393238 AFK393238:AFV393238 APG393238:APR393238 AZC393238:AZN393238 BIY393238:BJJ393238 BSU393238:BTF393238 CCQ393238:CDB393238 CMM393238:CMX393238 CWI393238:CWT393238 DGE393238:DGP393238 DQA393238:DQL393238 DZW393238:EAH393238 EJS393238:EKD393238 ETO393238:ETZ393238 FDK393238:FDV393238 FNG393238:FNR393238 FXC393238:FXN393238 GGY393238:GHJ393238 GQU393238:GRF393238 HAQ393238:HBB393238 HKM393238:HKX393238 HUI393238:HUT393238 IEE393238:IEP393238 IOA393238:IOL393238 IXW393238:IYH393238 JHS393238:JID393238 JRO393238:JRZ393238 KBK393238:KBV393238 KLG393238:KLR393238 KVC393238:KVN393238 LEY393238:LFJ393238 LOU393238:LPF393238 LYQ393238:LZB393238 MIM393238:MIX393238 MSI393238:MST393238 NCE393238:NCP393238 NMA393238:NML393238 NVW393238:NWH393238 OFS393238:OGD393238 OPO393238:OPZ393238 OZK393238:OZV393238 PJG393238:PJR393238 PTC393238:PTN393238 QCY393238:QDJ393238 QMU393238:QNF393238 QWQ393238:QXB393238 RGM393238:RGX393238 RQI393238:RQT393238 SAE393238:SAP393238 SKA393238:SKL393238 STW393238:SUH393238 TDS393238:TED393238 TNO393238:TNZ393238 TXK393238:TXV393238 UHG393238:UHR393238 URC393238:URN393238 VAY393238:VBJ393238 VKU393238:VLF393238 VUQ393238:VVB393238 WEM393238:WEX393238 WOI393238:WOT393238 WYE393238:WYP393238 LS458774:MD458774 VO458774:VZ458774 AFK458774:AFV458774 APG458774:APR458774 AZC458774:AZN458774 BIY458774:BJJ458774 BSU458774:BTF458774 CCQ458774:CDB458774 CMM458774:CMX458774 CWI458774:CWT458774 DGE458774:DGP458774 DQA458774:DQL458774 DZW458774:EAH458774 EJS458774:EKD458774 ETO458774:ETZ458774 FDK458774:FDV458774 FNG458774:FNR458774 FXC458774:FXN458774 GGY458774:GHJ458774 GQU458774:GRF458774 HAQ458774:HBB458774 HKM458774:HKX458774 HUI458774:HUT458774 IEE458774:IEP458774 IOA458774:IOL458774 IXW458774:IYH458774 JHS458774:JID458774 JRO458774:JRZ458774 KBK458774:KBV458774 KLG458774:KLR458774 KVC458774:KVN458774 LEY458774:LFJ458774 LOU458774:LPF458774 LYQ458774:LZB458774 MIM458774:MIX458774 MSI458774:MST458774 NCE458774:NCP458774 NMA458774:NML458774 NVW458774:NWH458774 OFS458774:OGD458774 OPO458774:OPZ458774 OZK458774:OZV458774 PJG458774:PJR458774 PTC458774:PTN458774 QCY458774:QDJ458774 QMU458774:QNF458774 QWQ458774:QXB458774 RGM458774:RGX458774 RQI458774:RQT458774 SAE458774:SAP458774 SKA458774:SKL458774 STW458774:SUH458774 TDS458774:TED458774 TNO458774:TNZ458774 TXK458774:TXV458774 UHG458774:UHR458774 URC458774:URN458774 VAY458774:VBJ458774 VKU458774:VLF458774 VUQ458774:VVB458774 WEM458774:WEX458774 WOI458774:WOT458774 WYE458774:WYP458774 LS524310:MD524310 VO524310:VZ524310 AFK524310:AFV524310 APG524310:APR524310 AZC524310:AZN524310 BIY524310:BJJ524310 BSU524310:BTF524310 CCQ524310:CDB524310 CMM524310:CMX524310 CWI524310:CWT524310 DGE524310:DGP524310 DQA524310:DQL524310 DZW524310:EAH524310 EJS524310:EKD524310 ETO524310:ETZ524310 FDK524310:FDV524310 FNG524310:FNR524310 FXC524310:FXN524310 GGY524310:GHJ524310 GQU524310:GRF524310 HAQ524310:HBB524310 HKM524310:HKX524310 HUI524310:HUT524310 IEE524310:IEP524310 IOA524310:IOL524310 IXW524310:IYH524310 JHS524310:JID524310 JRO524310:JRZ524310 KBK524310:KBV524310 KLG524310:KLR524310 KVC524310:KVN524310 LEY524310:LFJ524310 LOU524310:LPF524310 LYQ524310:LZB524310 MIM524310:MIX524310 MSI524310:MST524310 NCE524310:NCP524310 NMA524310:NML524310 NVW524310:NWH524310 OFS524310:OGD524310 OPO524310:OPZ524310 OZK524310:OZV524310 PJG524310:PJR524310 PTC524310:PTN524310 QCY524310:QDJ524310 QMU524310:QNF524310 QWQ524310:QXB524310 RGM524310:RGX524310 RQI524310:RQT524310 SAE524310:SAP524310 SKA524310:SKL524310 STW524310:SUH524310 TDS524310:TED524310 TNO524310:TNZ524310 TXK524310:TXV524310 UHG524310:UHR524310 URC524310:URN524310 VAY524310:VBJ524310 VKU524310:VLF524310 VUQ524310:VVB524310 WEM524310:WEX524310 WOI524310:WOT524310 WYE524310:WYP524310 LS589846:MD589846 VO589846:VZ589846 AFK589846:AFV589846 APG589846:APR589846 AZC589846:AZN589846 BIY589846:BJJ589846 BSU589846:BTF589846 CCQ589846:CDB589846 CMM589846:CMX589846 CWI589846:CWT589846 DGE589846:DGP589846 DQA589846:DQL589846 DZW589846:EAH589846 EJS589846:EKD589846 ETO589846:ETZ589846 FDK589846:FDV589846 FNG589846:FNR589846 FXC589846:FXN589846 GGY589846:GHJ589846 GQU589846:GRF589846 HAQ589846:HBB589846 HKM589846:HKX589846 HUI589846:HUT589846 IEE589846:IEP589846 IOA589846:IOL589846 IXW589846:IYH589846 JHS589846:JID589846 JRO589846:JRZ589846 KBK589846:KBV589846 KLG589846:KLR589846 KVC589846:KVN589846 LEY589846:LFJ589846 LOU589846:LPF589846 LYQ589846:LZB589846 MIM589846:MIX589846 MSI589846:MST589846 NCE589846:NCP589846 NMA589846:NML589846 NVW589846:NWH589846 OFS589846:OGD589846 OPO589846:OPZ589846 OZK589846:OZV589846 PJG589846:PJR589846 PTC589846:PTN589846 QCY589846:QDJ589846 QMU589846:QNF589846 QWQ589846:QXB589846 RGM589846:RGX589846 RQI589846:RQT589846 SAE589846:SAP589846 SKA589846:SKL589846 STW589846:SUH589846 TDS589846:TED589846 TNO589846:TNZ589846 TXK589846:TXV589846 UHG589846:UHR589846 URC589846:URN589846 VAY589846:VBJ589846 VKU589846:VLF589846 VUQ589846:VVB589846 WEM589846:WEX589846 WOI589846:WOT589846 WYE589846:WYP589846 LS655382:MD655382 VO655382:VZ655382 AFK655382:AFV655382 APG655382:APR655382 AZC655382:AZN655382 BIY655382:BJJ655382 BSU655382:BTF655382 CCQ655382:CDB655382 CMM655382:CMX655382 CWI655382:CWT655382 DGE655382:DGP655382 DQA655382:DQL655382 DZW655382:EAH655382 EJS655382:EKD655382 ETO655382:ETZ655382 FDK655382:FDV655382 FNG655382:FNR655382 FXC655382:FXN655382 GGY655382:GHJ655382 GQU655382:GRF655382 HAQ655382:HBB655382 HKM655382:HKX655382 HUI655382:HUT655382 IEE655382:IEP655382 IOA655382:IOL655382 IXW655382:IYH655382 JHS655382:JID655382 JRO655382:JRZ655382 KBK655382:KBV655382 KLG655382:KLR655382 KVC655382:KVN655382 LEY655382:LFJ655382 LOU655382:LPF655382 LYQ655382:LZB655382 MIM655382:MIX655382 MSI655382:MST655382 NCE655382:NCP655382 NMA655382:NML655382 NVW655382:NWH655382 OFS655382:OGD655382 OPO655382:OPZ655382 OZK655382:OZV655382 PJG655382:PJR655382 PTC655382:PTN655382 QCY655382:QDJ655382 QMU655382:QNF655382 QWQ655382:QXB655382 RGM655382:RGX655382 RQI655382:RQT655382 SAE655382:SAP655382 SKA655382:SKL655382 STW655382:SUH655382 TDS655382:TED655382 TNO655382:TNZ655382 TXK655382:TXV655382 UHG655382:UHR655382 URC655382:URN655382 VAY655382:VBJ655382 VKU655382:VLF655382 VUQ655382:VVB655382 WEM655382:WEX655382 WOI655382:WOT655382 WYE655382:WYP655382 LS720918:MD720918 VO720918:VZ720918 AFK720918:AFV720918 APG720918:APR720918 AZC720918:AZN720918 BIY720918:BJJ720918 BSU720918:BTF720918 CCQ720918:CDB720918 CMM720918:CMX720918 CWI720918:CWT720918 DGE720918:DGP720918 DQA720918:DQL720918 DZW720918:EAH720918 EJS720918:EKD720918 ETO720918:ETZ720918 FDK720918:FDV720918 FNG720918:FNR720918 FXC720918:FXN720918 GGY720918:GHJ720918 GQU720918:GRF720918 HAQ720918:HBB720918 HKM720918:HKX720918 HUI720918:HUT720918 IEE720918:IEP720918 IOA720918:IOL720918 IXW720918:IYH720918 JHS720918:JID720918 JRO720918:JRZ720918 KBK720918:KBV720918 KLG720918:KLR720918 KVC720918:KVN720918 LEY720918:LFJ720918 LOU720918:LPF720918 LYQ720918:LZB720918 MIM720918:MIX720918 MSI720918:MST720918 NCE720918:NCP720918 NMA720918:NML720918 NVW720918:NWH720918 OFS720918:OGD720918 OPO720918:OPZ720918 OZK720918:OZV720918 PJG720918:PJR720918 PTC720918:PTN720918 QCY720918:QDJ720918 QMU720918:QNF720918 QWQ720918:QXB720918 RGM720918:RGX720918 RQI720918:RQT720918 SAE720918:SAP720918 SKA720918:SKL720918 STW720918:SUH720918 TDS720918:TED720918 TNO720918:TNZ720918 TXK720918:TXV720918 UHG720918:UHR720918 URC720918:URN720918 VAY720918:VBJ720918 VKU720918:VLF720918 VUQ720918:VVB720918 WEM720918:WEX720918 WOI720918:WOT720918 WYE720918:WYP720918 LS786454:MD786454 VO786454:VZ786454 AFK786454:AFV786454 APG786454:APR786454 AZC786454:AZN786454 BIY786454:BJJ786454 BSU786454:BTF786454 CCQ786454:CDB786454 CMM786454:CMX786454 CWI786454:CWT786454 DGE786454:DGP786454 DQA786454:DQL786454 DZW786454:EAH786454 EJS786454:EKD786454 ETO786454:ETZ786454 FDK786454:FDV786454 FNG786454:FNR786454 FXC786454:FXN786454 GGY786454:GHJ786454 GQU786454:GRF786454 HAQ786454:HBB786454 HKM786454:HKX786454 HUI786454:HUT786454 IEE786454:IEP786454 IOA786454:IOL786454 IXW786454:IYH786454 JHS786454:JID786454 JRO786454:JRZ786454 KBK786454:KBV786454 KLG786454:KLR786454 KVC786454:KVN786454 LEY786454:LFJ786454 LOU786454:LPF786454 LYQ786454:LZB786454 MIM786454:MIX786454 MSI786454:MST786454 NCE786454:NCP786454 NMA786454:NML786454 NVW786454:NWH786454 OFS786454:OGD786454 OPO786454:OPZ786454 OZK786454:OZV786454 PJG786454:PJR786454 PTC786454:PTN786454 QCY786454:QDJ786454 QMU786454:QNF786454 QWQ786454:QXB786454 RGM786454:RGX786454 RQI786454:RQT786454 SAE786454:SAP786454 SKA786454:SKL786454 STW786454:SUH786454 TDS786454:TED786454 TNO786454:TNZ786454 TXK786454:TXV786454 UHG786454:UHR786454 URC786454:URN786454 VAY786454:VBJ786454 VKU786454:VLF786454 VUQ786454:VVB786454 WEM786454:WEX786454 WOI786454:WOT786454 WYE786454:WYP786454 LS851990:MD851990 VO851990:VZ851990 AFK851990:AFV851990 APG851990:APR851990 AZC851990:AZN851990 BIY851990:BJJ851990 BSU851990:BTF851990 CCQ851990:CDB851990 CMM851990:CMX851990 CWI851990:CWT851990 DGE851990:DGP851990 DQA851990:DQL851990 DZW851990:EAH851990 EJS851990:EKD851990 ETO851990:ETZ851990 FDK851990:FDV851990 FNG851990:FNR851990 FXC851990:FXN851990 GGY851990:GHJ851990 GQU851990:GRF851990 HAQ851990:HBB851990 HKM851990:HKX851990 HUI851990:HUT851990 IEE851990:IEP851990 IOA851990:IOL851990 IXW851990:IYH851990 JHS851990:JID851990 JRO851990:JRZ851990 KBK851990:KBV851990 KLG851990:KLR851990 KVC851990:KVN851990 LEY851990:LFJ851990 LOU851990:LPF851990 LYQ851990:LZB851990 MIM851990:MIX851990 MSI851990:MST851990 NCE851990:NCP851990 NMA851990:NML851990 NVW851990:NWH851990 OFS851990:OGD851990 OPO851990:OPZ851990 OZK851990:OZV851990 PJG851990:PJR851990 PTC851990:PTN851990 QCY851990:QDJ851990 QMU851990:QNF851990 QWQ851990:QXB851990 RGM851990:RGX851990 RQI851990:RQT851990 SAE851990:SAP851990 SKA851990:SKL851990 STW851990:SUH851990 TDS851990:TED851990 TNO851990:TNZ851990 TXK851990:TXV851990 UHG851990:UHR851990 URC851990:URN851990 VAY851990:VBJ851990 VKU851990:VLF851990 VUQ851990:VVB851990 WEM851990:WEX851990 WOI851990:WOT851990 WYE851990:WYP851990 LS917526:MD917526 VO917526:VZ917526 AFK917526:AFV917526 APG917526:APR917526 AZC917526:AZN917526 BIY917526:BJJ917526 BSU917526:BTF917526 CCQ917526:CDB917526 CMM917526:CMX917526 CWI917526:CWT917526 DGE917526:DGP917526 DQA917526:DQL917526 DZW917526:EAH917526 EJS917526:EKD917526 ETO917526:ETZ917526 FDK917526:FDV917526 FNG917526:FNR917526 FXC917526:FXN917526 GGY917526:GHJ917526 GQU917526:GRF917526 HAQ917526:HBB917526 HKM917526:HKX917526 HUI917526:HUT917526 IEE917526:IEP917526 IOA917526:IOL917526 IXW917526:IYH917526 JHS917526:JID917526 JRO917526:JRZ917526 KBK917526:KBV917526 KLG917526:KLR917526 KVC917526:KVN917526 LEY917526:LFJ917526 LOU917526:LPF917526 LYQ917526:LZB917526 MIM917526:MIX917526 MSI917526:MST917526 NCE917526:NCP917526 NMA917526:NML917526 NVW917526:NWH917526 OFS917526:OGD917526 OPO917526:OPZ917526 OZK917526:OZV917526 PJG917526:PJR917526 PTC917526:PTN917526 QCY917526:QDJ917526 QMU917526:QNF917526 QWQ917526:QXB917526 RGM917526:RGX917526 RQI917526:RQT917526 SAE917526:SAP917526 SKA917526:SKL917526 STW917526:SUH917526 TDS917526:TED917526 TNO917526:TNZ917526 TXK917526:TXV917526 UHG917526:UHR917526 URC917526:URN917526 VAY917526:VBJ917526 VKU917526:VLF917526 VUQ917526:VVB917526 WEM917526:WEX917526 WOI917526:WOT917526 WYE917526:WYP917526 LS983062:MD983062 VO983062:VZ983062 AFK983062:AFV983062 APG983062:APR983062 AZC983062:AZN983062 BIY983062:BJJ983062 BSU983062:BTF983062 CCQ983062:CDB983062 CMM983062:CMX983062 CWI983062:CWT983062 DGE983062:DGP983062 DQA983062:DQL983062 DZW983062:EAH983062 EJS983062:EKD983062 ETO983062:ETZ983062 FDK983062:FDV983062 FNG983062:FNR983062 FXC983062:FXN983062 GGY983062:GHJ983062 GQU983062:GRF983062 HAQ983062:HBB983062 HKM983062:HKX983062 HUI983062:HUT983062 IEE983062:IEP983062 IOA983062:IOL983062 IXW983062:IYH983062 JHS983062:JID983062 JRO983062:JRZ983062 KBK983062:KBV983062 KLG983062:KLR983062 KVC983062:KVN983062 LEY983062:LFJ983062 LOU983062:LPF983062 LYQ983062:LZB983062 MIM983062:MIX983062 MSI983062:MST983062 NCE983062:NCP983062 NMA983062:NML983062 NVW983062:NWH983062 OFS983062:OGD983062 OPO983062:OPZ983062 OZK983062:OZV983062 PJG983062:PJR983062 PTC983062:PTN983062 QCY983062:QDJ983062 QMU983062:QNF983062 QWQ983062:QXB983062 RGM983062:RGX983062 RQI983062:RQT983062 SAE983062:SAP983062 SKA983062:SKL983062 STW983062:SUH983062 TDS983062:TED983062 TNO983062:TNZ983062 TXK983062:TXV983062 UHG983062:UHR983062 URC983062:URN983062 VAY983062:VBJ983062 VKU983062:VLF983062 VUQ983062:VVB983062 WEM983062:WEX983062 WOI983062:WOT983062 L65561:CH65564 L983062:CH983062 L917526:CH917526 L851990:CH851990 L786454:CH786454 L720918:CH720918 L655382:CH655382 L589846:CH589846 L524310:CH524310 L458774:CH458774 L393238:CH393238 L327702:CH327702 L262166:CH262166 L196630:CH196630 L131094:CH131094 L65558:CH65558 L983065:CH983068 L917529:CH917532 L851993:CH851996 L786457:CH786460 L720921:CH720924 L655385:CH655388 L589849:CH589852 L524313:CH524316 L458777:CH458780 L393241:CH393244 L327705:CH327708 L262169:CH262172 L196633:CH196636 L131097:CH131100"/>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WYM983060:WYM983061 WYK983060:WYK983061 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BJ65556:BJ65557 BJ131092:BJ131093 BJ196628:BJ196629 BJ262164:BJ262165 BJ327700:BJ327701 BJ393236:BJ393237 BJ458772:BJ458773 BJ524308:BJ524309 BJ589844:BJ589845 BJ655380:BJ655381 BJ720916:BJ720917 BJ786452:BJ786453 BJ851988:BJ851989 BJ917524:BJ917525 BJ983060:BJ983061 BH65556:BH65557 BH131092:BH131093 BH196628:BH196629 BH262164:BH262165 BH327700:BH327701 BH393236:BH393237 BH458772:BH458773 BH524308:BH524309 BH589844:BH589845 BH655380:BH655381 BH720916:BH720917 BH786452:BH786453 BH851988:BH851989 BH917524:BH917525 BH983060:BH983061 BJ24:BJ25 BH24:BH25 BQ65556:BQ65557 BQ131092:BQ131093 BQ196628:BQ196629 BQ262164:BQ262165 BQ327700:BQ327701 BQ393236:BQ393237 BQ458772:BQ458773 BQ524308:BQ524309 BQ589844:BQ589845 BQ655380:BQ655381 BQ720916:BQ720917 BQ786452:BQ786453 BQ851988:BQ851989 BQ917524:BQ917525 BQ983060:BQ983061 BO65556:BO65557 BO131092:BO131093 BO196628:BO196629 BO262164:BO262165 BO327700:BO327701 BO393236:BO393237 BO458772:BO458773 BO524308:BO524309 BO589844:BO589845 BO655380:BO655381 BO720916:BO720917 BO786452:BO786453 BO851988:BO851989 BO917524:BO917525 BO983060:BO983061 BQ24:BQ25 BO24:BO25 BX65556:BX65557 BX131092:BX131093 BX196628:BX196629 BX262164:BX262165 BX327700:BX327701 BX393236:BX393237 BX458772:BX458773 BX524308:BX524309 BX589844:BX589845 BX655380:BX655381 BX720916:BX720917 BX786452:BX786453 BX851988:BX851989 BX917524:BX917525 BX983060:BX983061 BV65556:BV65557 BV131092:BV131093 BV196628:BV196629 BV262164:BV262165 BV327700:BV327701 BV393236:BV393237 BV458772:BV458773 BV524308:BV524309 BV589844:BV589845 BV655380:BV655381 BV720916:BV720917 BV786452:BV786453 BV851988:BV851989 BV917524:BV917525 BV983060:BV983061 BX24:BX25 BV24:BV25 CE65556:CE65557 CE131092:CE131093 CE196628:CE196629 CE262164:CE262165 CE327700:CE327701 CE393236:CE393237 CE458772:CE458773 CE524308:CE524309 CE589844:CE589845 CE655380:CE655381 CE720916:CE720917 CE786452:CE786453 CE851988:CE851989 CE917524:CE917525 CE983060:CE983061 CC65556:CC65557 CC131092:CC131093 CC196628:CC196629 CC262164:CC262165 CC327700:CC327701 CC393236:CC393237 CC458772:CC458773 CC524308:CC524309 CC589844:CC589845 CC655380:CC655381 CC720916:CC720917 CC786452:CC786453 CC851988:CC851989 CC917524:CC917525 CC983060:CC983061 CE24:CE25 CC24:CC25"/>
    <dataValidation allowBlank="1" showInputMessage="1" showErrorMessage="1" prompt="Для выбора выполните двойной щелчок левой клавиши мыши по соответствующей ячейке." sqref="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U393236:U393237 U458772:U458773 MB65556:MB65557 VX65556:VX65557 AFT65556:AFT65557 APP65556:APP65557 AZL65556:AZL65557 BJH65556:BJH65557 BTD65556:BTD65557 CCZ65556:CCZ65557 CMV65556:CMV65557 CWR65556:CWR65557 DGN65556:DGN65557 DQJ65556:DQJ65557 EAF65556:EAF65557 EKB65556:EKB65557 ETX65556:ETX65557 FDT65556:FDT65557 FNP65556:FNP65557 FXL65556:FXL65557 GHH65556:GHH65557 GRD65556:GRD65557 HAZ65556:HAZ65557 HKV65556:HKV65557 HUR65556:HUR65557 IEN65556:IEN65557 IOJ65556:IOJ65557 IYF65556:IYF65557 JIB65556:JIB65557 JRX65556:JRX65557 KBT65556:KBT65557 KLP65556:KLP65557 KVL65556:KVL65557 LFH65556:LFH65557 LPD65556:LPD65557 LYZ65556:LYZ65557 MIV65556:MIV65557 MSR65556:MSR65557 NCN65556:NCN65557 NMJ65556:NMJ65557 NWF65556:NWF65557 OGB65556:OGB65557 OPX65556:OPX65557 OZT65556:OZT65557 PJP65556:PJP65557 PTL65556:PTL65557 QDH65556:QDH65557 QND65556:QND65557 QWZ65556:QWZ65557 RGV65556:RGV65557 RQR65556:RQR65557 SAN65556:SAN65557 SKJ65556:SKJ65557 SUF65556:SUF65557 TEB65556:TEB65557 TNX65556:TNX65557 TXT65556:TXT65557 UHP65556:UHP65557 URL65556:URL65557 VBH65556:VBH65557 VLD65556:VLD65557 VUZ65556:VUZ65557 WEV65556:WEV65557 WOR65556:WOR65557 WYN65556:WYN65557 U524308:U524309 MB131092:MB131093 VX131092:VX131093 AFT131092:AFT131093 APP131092:APP131093 AZL131092:AZL131093 BJH131092:BJH131093 BTD131092:BTD131093 CCZ131092:CCZ131093 CMV131092:CMV131093 CWR131092:CWR131093 DGN131092:DGN131093 DQJ131092:DQJ131093 EAF131092:EAF131093 EKB131092:EKB131093 ETX131092:ETX131093 FDT131092:FDT131093 FNP131092:FNP131093 FXL131092:FXL131093 GHH131092:GHH131093 GRD131092:GRD131093 HAZ131092:HAZ131093 HKV131092:HKV131093 HUR131092:HUR131093 IEN131092:IEN131093 IOJ131092:IOJ131093 IYF131092:IYF131093 JIB131092:JIB131093 JRX131092:JRX131093 KBT131092:KBT131093 KLP131092:KLP131093 KVL131092:KVL131093 LFH131092:LFH131093 LPD131092:LPD131093 LYZ131092:LYZ131093 MIV131092:MIV131093 MSR131092:MSR131093 NCN131092:NCN131093 NMJ131092:NMJ131093 NWF131092:NWF131093 OGB131092:OGB131093 OPX131092:OPX131093 OZT131092:OZT131093 PJP131092:PJP131093 PTL131092:PTL131093 QDH131092:QDH131093 QND131092:QND131093 QWZ131092:QWZ131093 RGV131092:RGV131093 RQR131092:RQR131093 SAN131092:SAN131093 SKJ131092:SKJ131093 SUF131092:SUF131093 TEB131092:TEB131093 TNX131092:TNX131093 TXT131092:TXT131093 UHP131092:UHP131093 URL131092:URL131093 VBH131092:VBH131093 VLD131092:VLD131093 VUZ131092:VUZ131093 WEV131092:WEV131093 WOR131092:WOR131093 WYN131092:WYN131093 U589844:U589845 MB196628:MB196629 VX196628:VX196629 AFT196628:AFT196629 APP196628:APP196629 AZL196628:AZL196629 BJH196628:BJH196629 BTD196628:BTD196629 CCZ196628:CCZ196629 CMV196628:CMV196629 CWR196628:CWR196629 DGN196628:DGN196629 DQJ196628:DQJ196629 EAF196628:EAF196629 EKB196628:EKB196629 ETX196628:ETX196629 FDT196628:FDT196629 FNP196628:FNP196629 FXL196628:FXL196629 GHH196628:GHH196629 GRD196628:GRD196629 HAZ196628:HAZ196629 HKV196628:HKV196629 HUR196628:HUR196629 IEN196628:IEN196629 IOJ196628:IOJ196629 IYF196628:IYF196629 JIB196628:JIB196629 JRX196628:JRX196629 KBT196628:KBT196629 KLP196628:KLP196629 KVL196628:KVL196629 LFH196628:LFH196629 LPD196628:LPD196629 LYZ196628:LYZ196629 MIV196628:MIV196629 MSR196628:MSR196629 NCN196628:NCN196629 NMJ196628:NMJ196629 NWF196628:NWF196629 OGB196628:OGB196629 OPX196628:OPX196629 OZT196628:OZT196629 PJP196628:PJP196629 PTL196628:PTL196629 QDH196628:QDH196629 QND196628:QND196629 QWZ196628:QWZ196629 RGV196628:RGV196629 RQR196628:RQR196629 SAN196628:SAN196629 SKJ196628:SKJ196629 SUF196628:SUF196629 TEB196628:TEB196629 TNX196628:TNX196629 TXT196628:TXT196629 UHP196628:UHP196629 URL196628:URL196629 VBH196628:VBH196629 VLD196628:VLD196629 VUZ196628:VUZ196629 WEV196628:WEV196629 WOR196628:WOR196629 WYN196628:WYN196629 U655380:U655381 MB262164:MB262165 VX262164:VX262165 AFT262164:AFT262165 APP262164:APP262165 AZL262164:AZL262165 BJH262164:BJH262165 BTD262164:BTD262165 CCZ262164:CCZ262165 CMV262164:CMV262165 CWR262164:CWR262165 DGN262164:DGN262165 DQJ262164:DQJ262165 EAF262164:EAF262165 EKB262164:EKB262165 ETX262164:ETX262165 FDT262164:FDT262165 FNP262164:FNP262165 FXL262164:FXL262165 GHH262164:GHH262165 GRD262164:GRD262165 HAZ262164:HAZ262165 HKV262164:HKV262165 HUR262164:HUR262165 IEN262164:IEN262165 IOJ262164:IOJ262165 IYF262164:IYF262165 JIB262164:JIB262165 JRX262164:JRX262165 KBT262164:KBT262165 KLP262164:KLP262165 KVL262164:KVL262165 LFH262164:LFH262165 LPD262164:LPD262165 LYZ262164:LYZ262165 MIV262164:MIV262165 MSR262164:MSR262165 NCN262164:NCN262165 NMJ262164:NMJ262165 NWF262164:NWF262165 OGB262164:OGB262165 OPX262164:OPX262165 OZT262164:OZT262165 PJP262164:PJP262165 PTL262164:PTL262165 QDH262164:QDH262165 QND262164:QND262165 QWZ262164:QWZ262165 RGV262164:RGV262165 RQR262164:RQR262165 SAN262164:SAN262165 SKJ262164:SKJ262165 SUF262164:SUF262165 TEB262164:TEB262165 TNX262164:TNX262165 TXT262164:TXT262165 UHP262164:UHP262165 URL262164:URL262165 VBH262164:VBH262165 VLD262164:VLD262165 VUZ262164:VUZ262165 WEV262164:WEV262165 WOR262164:WOR262165 WYN262164:WYN262165 U720916:U720917 MB327700:MB327701 VX327700:VX327701 AFT327700:AFT327701 APP327700:APP327701 AZL327700:AZL327701 BJH327700:BJH327701 BTD327700:BTD327701 CCZ327700:CCZ327701 CMV327700:CMV327701 CWR327700:CWR327701 DGN327700:DGN327701 DQJ327700:DQJ327701 EAF327700:EAF327701 EKB327700:EKB327701 ETX327700:ETX327701 FDT327700:FDT327701 FNP327700:FNP327701 FXL327700:FXL327701 GHH327700:GHH327701 GRD327700:GRD327701 HAZ327700:HAZ327701 HKV327700:HKV327701 HUR327700:HUR327701 IEN327700:IEN327701 IOJ327700:IOJ327701 IYF327700:IYF327701 JIB327700:JIB327701 JRX327700:JRX327701 KBT327700:KBT327701 KLP327700:KLP327701 KVL327700:KVL327701 LFH327700:LFH327701 LPD327700:LPD327701 LYZ327700:LYZ327701 MIV327700:MIV327701 MSR327700:MSR327701 NCN327700:NCN327701 NMJ327700:NMJ327701 NWF327700:NWF327701 OGB327700:OGB327701 OPX327700:OPX327701 OZT327700:OZT327701 PJP327700:PJP327701 PTL327700:PTL327701 QDH327700:QDH327701 QND327700:QND327701 QWZ327700:QWZ327701 RGV327700:RGV327701 RQR327700:RQR327701 SAN327700:SAN327701 SKJ327700:SKJ327701 SUF327700:SUF327701 TEB327700:TEB327701 TNX327700:TNX327701 TXT327700:TXT327701 UHP327700:UHP327701 URL327700:URL327701 VBH327700:VBH327701 VLD327700:VLD327701 VUZ327700:VUZ327701 WEV327700:WEV327701 WOR327700:WOR327701 WYN327700:WYN327701 U786452:U786453 MB393236:MB393237 VX393236:VX393237 AFT393236:AFT393237 APP393236:APP393237 AZL393236:AZL393237 BJH393236:BJH393237 BTD393236:BTD393237 CCZ393236:CCZ393237 CMV393236:CMV393237 CWR393236:CWR393237 DGN393236:DGN393237 DQJ393236:DQJ393237 EAF393236:EAF393237 EKB393236:EKB393237 ETX393236:ETX393237 FDT393236:FDT393237 FNP393236:FNP393237 FXL393236:FXL393237 GHH393236:GHH393237 GRD393236:GRD393237 HAZ393236:HAZ393237 HKV393236:HKV393237 HUR393236:HUR393237 IEN393236:IEN393237 IOJ393236:IOJ393237 IYF393236:IYF393237 JIB393236:JIB393237 JRX393236:JRX393237 KBT393236:KBT393237 KLP393236:KLP393237 KVL393236:KVL393237 LFH393236:LFH393237 LPD393236:LPD393237 LYZ393236:LYZ393237 MIV393236:MIV393237 MSR393236:MSR393237 NCN393236:NCN393237 NMJ393236:NMJ393237 NWF393236:NWF393237 OGB393236:OGB393237 OPX393236:OPX393237 OZT393236:OZT393237 PJP393236:PJP393237 PTL393236:PTL393237 QDH393236:QDH393237 QND393236:QND393237 QWZ393236:QWZ393237 RGV393236:RGV393237 RQR393236:RQR393237 SAN393236:SAN393237 SKJ393236:SKJ393237 SUF393236:SUF393237 TEB393236:TEB393237 TNX393236:TNX393237 TXT393236:TXT393237 UHP393236:UHP393237 URL393236:URL393237 VBH393236:VBH393237 VLD393236:VLD393237 VUZ393236:VUZ393237 WEV393236:WEV393237 WOR393236:WOR393237 WYN393236:WYN393237 U851988:U851989 MB458772:MB458773 VX458772:VX458773 AFT458772:AFT458773 APP458772:APP458773 AZL458772:AZL458773 BJH458772:BJH458773 BTD458772:BTD458773 CCZ458772:CCZ458773 CMV458772:CMV458773 CWR458772:CWR458773 DGN458772:DGN458773 DQJ458772:DQJ458773 EAF458772:EAF458773 EKB458772:EKB458773 ETX458772:ETX458773 FDT458772:FDT458773 FNP458772:FNP458773 FXL458772:FXL458773 GHH458772:GHH458773 GRD458772:GRD458773 HAZ458772:HAZ458773 HKV458772:HKV458773 HUR458772:HUR458773 IEN458772:IEN458773 IOJ458772:IOJ458773 IYF458772:IYF458773 JIB458772:JIB458773 JRX458772:JRX458773 KBT458772:KBT458773 KLP458772:KLP458773 KVL458772:KVL458773 LFH458772:LFH458773 LPD458772:LPD458773 LYZ458772:LYZ458773 MIV458772:MIV458773 MSR458772:MSR458773 NCN458772:NCN458773 NMJ458772:NMJ458773 NWF458772:NWF458773 OGB458772:OGB458773 OPX458772:OPX458773 OZT458772:OZT458773 PJP458772:PJP458773 PTL458772:PTL458773 QDH458772:QDH458773 QND458772:QND458773 QWZ458772:QWZ458773 RGV458772:RGV458773 RQR458772:RQR458773 SAN458772:SAN458773 SKJ458772:SKJ458773 SUF458772:SUF458773 TEB458772:TEB458773 TNX458772:TNX458773 TXT458772:TXT458773 UHP458772:UHP458773 URL458772:URL458773 VBH458772:VBH458773 VLD458772:VLD458773 VUZ458772:VUZ458773 WEV458772:WEV458773 WOR458772:WOR458773 WYN458772:WYN458773 U917524:U917525 MB524308:MB524309 VX524308:VX524309 AFT524308:AFT524309 APP524308:APP524309 AZL524308:AZL524309 BJH524308:BJH524309 BTD524308:BTD524309 CCZ524308:CCZ524309 CMV524308:CMV524309 CWR524308:CWR524309 DGN524308:DGN524309 DQJ524308:DQJ524309 EAF524308:EAF524309 EKB524308:EKB524309 ETX524308:ETX524309 FDT524308:FDT524309 FNP524308:FNP524309 FXL524308:FXL524309 GHH524308:GHH524309 GRD524308:GRD524309 HAZ524308:HAZ524309 HKV524308:HKV524309 HUR524308:HUR524309 IEN524308:IEN524309 IOJ524308:IOJ524309 IYF524308:IYF524309 JIB524308:JIB524309 JRX524308:JRX524309 KBT524308:KBT524309 KLP524308:KLP524309 KVL524308:KVL524309 LFH524308:LFH524309 LPD524308:LPD524309 LYZ524308:LYZ524309 MIV524308:MIV524309 MSR524308:MSR524309 NCN524308:NCN524309 NMJ524308:NMJ524309 NWF524308:NWF524309 OGB524308:OGB524309 OPX524308:OPX524309 OZT524308:OZT524309 PJP524308:PJP524309 PTL524308:PTL524309 QDH524308:QDH524309 QND524308:QND524309 QWZ524308:QWZ524309 RGV524308:RGV524309 RQR524308:RQR524309 SAN524308:SAN524309 SKJ524308:SKJ524309 SUF524308:SUF524309 TEB524308:TEB524309 TNX524308:TNX524309 TXT524308:TXT524309 UHP524308:UHP524309 URL524308:URL524309 VBH524308:VBH524309 VLD524308:VLD524309 VUZ524308:VUZ524309 WEV524308:WEV524309 WOR524308:WOR524309 WYN524308:WYN524309 U983060:U983061 MB589844:MB589845 VX589844:VX589845 AFT589844:AFT589845 APP589844:APP589845 AZL589844:AZL589845 BJH589844:BJH589845 BTD589844:BTD589845 CCZ589844:CCZ589845 CMV589844:CMV589845 CWR589844:CWR589845 DGN589844:DGN589845 DQJ589844:DQJ589845 EAF589844:EAF589845 EKB589844:EKB589845 ETX589844:ETX589845 FDT589844:FDT589845 FNP589844:FNP589845 FXL589844:FXL589845 GHH589844:GHH589845 GRD589844:GRD589845 HAZ589844:HAZ589845 HKV589844:HKV589845 HUR589844:HUR589845 IEN589844:IEN589845 IOJ589844:IOJ589845 IYF589844:IYF589845 JIB589844:JIB589845 JRX589844:JRX589845 KBT589844:KBT589845 KLP589844:KLP589845 KVL589844:KVL589845 LFH589844:LFH589845 LPD589844:LPD589845 LYZ589844:LYZ589845 MIV589844:MIV589845 MSR589844:MSR589845 NCN589844:NCN589845 NMJ589844:NMJ589845 NWF589844:NWF589845 OGB589844:OGB589845 OPX589844:OPX589845 OZT589844:OZT589845 PJP589844:PJP589845 PTL589844:PTL589845 QDH589844:QDH589845 QND589844:QND589845 QWZ589844:QWZ589845 RGV589844:RGV589845 RQR589844:RQR589845 SAN589844:SAN589845 SKJ589844:SKJ589845 SUF589844:SUF589845 TEB589844:TEB589845 TNX589844:TNX589845 TXT589844:TXT589845 UHP589844:UHP589845 URL589844:URL589845 VBH589844:VBH589845 VLD589844:VLD589845 VUZ589844:VUZ589845 WEV589844:WEV589845 WOR589844:WOR589845 WYN589844:WYN589845 U65556:U65557 MB655380:MB655381 VX655380:VX655381 AFT655380:AFT655381 APP655380:APP655381 AZL655380:AZL655381 BJH655380:BJH655381 BTD655380:BTD655381 CCZ655380:CCZ655381 CMV655380:CMV655381 CWR655380:CWR655381 DGN655380:DGN655381 DQJ655380:DQJ655381 EAF655380:EAF655381 EKB655380:EKB655381 ETX655380:ETX655381 FDT655380:FDT655381 FNP655380:FNP655381 FXL655380:FXL655381 GHH655380:GHH655381 GRD655380:GRD655381 HAZ655380:HAZ655381 HKV655380:HKV655381 HUR655380:HUR655381 IEN655380:IEN655381 IOJ655380:IOJ655381 IYF655380:IYF655381 JIB655380:JIB655381 JRX655380:JRX655381 KBT655380:KBT655381 KLP655380:KLP655381 KVL655380:KVL655381 LFH655380:LFH655381 LPD655380:LPD655381 LYZ655380:LYZ655381 MIV655380:MIV655381 MSR655380:MSR655381 NCN655380:NCN655381 NMJ655380:NMJ655381 NWF655380:NWF655381 OGB655380:OGB655381 OPX655380:OPX655381 OZT655380:OZT655381 PJP655380:PJP655381 PTL655380:PTL655381 QDH655380:QDH655381 QND655380:QND655381 QWZ655380:QWZ655381 RGV655380:RGV655381 RQR655380:RQR655381 SAN655380:SAN655381 SKJ655380:SKJ655381 SUF655380:SUF655381 TEB655380:TEB655381 TNX655380:TNX655381 TXT655380:TXT655381 UHP655380:UHP655381 URL655380:URL655381 VBH655380:VBH655381 VLD655380:VLD655381 VUZ655380:VUZ655381 WEV655380:WEV655381 WOR655380:WOR655381 WYN655380:WYN655381 U131092:U131093 MB720916:MB720917 VX720916:VX720917 AFT720916:AFT720917 APP720916:APP720917 AZL720916:AZL720917 BJH720916:BJH720917 BTD720916:BTD720917 CCZ720916:CCZ720917 CMV720916:CMV720917 CWR720916:CWR720917 DGN720916:DGN720917 DQJ720916:DQJ720917 EAF720916:EAF720917 EKB720916:EKB720917 ETX720916:ETX720917 FDT720916:FDT720917 FNP720916:FNP720917 FXL720916:FXL720917 GHH720916:GHH720917 GRD720916:GRD720917 HAZ720916:HAZ720917 HKV720916:HKV720917 HUR720916:HUR720917 IEN720916:IEN720917 IOJ720916:IOJ720917 IYF720916:IYF720917 JIB720916:JIB720917 JRX720916:JRX720917 KBT720916:KBT720917 KLP720916:KLP720917 KVL720916:KVL720917 LFH720916:LFH720917 LPD720916:LPD720917 LYZ720916:LYZ720917 MIV720916:MIV720917 MSR720916:MSR720917 NCN720916:NCN720917 NMJ720916:NMJ720917 NWF720916:NWF720917 OGB720916:OGB720917 OPX720916:OPX720917 OZT720916:OZT720917 PJP720916:PJP720917 PTL720916:PTL720917 QDH720916:QDH720917 QND720916:QND720917 QWZ720916:QWZ720917 RGV720916:RGV720917 RQR720916:RQR720917 SAN720916:SAN720917 SKJ720916:SKJ720917 SUF720916:SUF720917 TEB720916:TEB720917 TNX720916:TNX720917 TXT720916:TXT720917 UHP720916:UHP720917 URL720916:URL720917 VBH720916:VBH720917 VLD720916:VLD720917 VUZ720916:VUZ720917 WEV720916:WEV720917 WOR720916:WOR720917 WYN720916:WYN720917 U196628:U196629 MB786452:MB786453 VX786452:VX786453 AFT786452:AFT786453 APP786452:APP786453 AZL786452:AZL786453 BJH786452:BJH786453 BTD786452:BTD786453 CCZ786452:CCZ786453 CMV786452:CMV786453 CWR786452:CWR786453 DGN786452:DGN786453 DQJ786452:DQJ786453 EAF786452:EAF786453 EKB786452:EKB786453 ETX786452:ETX786453 FDT786452:FDT786453 FNP786452:FNP786453 FXL786452:FXL786453 GHH786452:GHH786453 GRD786452:GRD786453 HAZ786452:HAZ786453 HKV786452:HKV786453 HUR786452:HUR786453 IEN786452:IEN786453 IOJ786452:IOJ786453 IYF786452:IYF786453 JIB786452:JIB786453 JRX786452:JRX786453 KBT786452:KBT786453 KLP786452:KLP786453 KVL786452:KVL786453 LFH786452:LFH786453 LPD786452:LPD786453 LYZ786452:LYZ786453 MIV786452:MIV786453 MSR786452:MSR786453 NCN786452:NCN786453 NMJ786452:NMJ786453 NWF786452:NWF786453 OGB786452:OGB786453 OPX786452:OPX786453 OZT786452:OZT786453 PJP786452:PJP786453 PTL786452:PTL786453 QDH786452:QDH786453 QND786452:QND786453 QWZ786452:QWZ786453 RGV786452:RGV786453 RQR786452:RQR786453 SAN786452:SAN786453 SKJ786452:SKJ786453 SUF786452:SUF786453 TEB786452:TEB786453 TNX786452:TNX786453 TXT786452:TXT786453 UHP786452:UHP786453 URL786452:URL786453 VBH786452:VBH786453 VLD786452:VLD786453 VUZ786452:VUZ786453 WEV786452:WEV786453 WOR786452:WOR786453 WYN786452:WYN786453 U24:U25 MB851988:MB851989 VX851988:VX851989 AFT851988:AFT851989 APP851988:APP851989 AZL851988:AZL851989 BJH851988:BJH851989 BTD851988:BTD851989 CCZ851988:CCZ851989 CMV851988:CMV851989 CWR851988:CWR851989 DGN851988:DGN851989 DQJ851988:DQJ851989 EAF851988:EAF851989 EKB851988:EKB851989 ETX851988:ETX851989 FDT851988:FDT851989 FNP851988:FNP851989 FXL851988:FXL851989 GHH851988:GHH851989 GRD851988:GRD851989 HAZ851988:HAZ851989 HKV851988:HKV851989 HUR851988:HUR851989 IEN851988:IEN851989 IOJ851988:IOJ851989 IYF851988:IYF851989 JIB851988:JIB851989 JRX851988:JRX851989 KBT851988:KBT851989 KLP851988:KLP851989 KVL851988:KVL851989 LFH851988:LFH851989 LPD851988:LPD851989 LYZ851988:LYZ851989 MIV851988:MIV851989 MSR851988:MSR851989 NCN851988:NCN851989 NMJ851988:NMJ851989 NWF851988:NWF851989 OGB851988:OGB851989 OPX851988:OPX851989 OZT851988:OZT851989 PJP851988:PJP851989 PTL851988:PTL851989 QDH851988:QDH851989 QND851988:QND851989 QWZ851988:QWZ851989 RGV851988:RGV851989 RQR851988:RQR851989 SAN851988:SAN851989 SKJ851988:SKJ851989 SUF851988:SUF851989 TEB851988:TEB851989 TNX851988:TNX851989 TXT851988:TXT851989 UHP851988:UHP851989 URL851988:URL851989 VBH851988:VBH851989 VLD851988:VLD851989 VUZ851988:VUZ851989 WEV851988:WEV851989 WOR851988:WOR851989 WYN851988:WYN851989 MB917524:MB917525 VX917524:VX917525 AFT917524:AFT917525 APP917524:APP917525 AZL917524:AZL917525 BJH917524:BJH917525 BTD917524:BTD917525 CCZ917524:CCZ917525 CMV917524:CMV917525 CWR917524:CWR917525 DGN917524:DGN917525 DQJ917524:DQJ917525 EAF917524:EAF917525 EKB917524:EKB917525 ETX917524:ETX917525 FDT917524:FDT917525 FNP917524:FNP917525 FXL917524:FXL917525 GHH917524:GHH917525 GRD917524:GRD917525 HAZ917524:HAZ917525 HKV917524:HKV917525 HUR917524:HUR917525 IEN917524:IEN917525 IOJ917524:IOJ917525 IYF917524:IYF917525 JIB917524:JIB917525 JRX917524:JRX917525 KBT917524:KBT917525 KLP917524:KLP917525 KVL917524:KVL917525 LFH917524:LFH917525 LPD917524:LPD917525 LYZ917524:LYZ917525 MIV917524:MIV917525 MSR917524:MSR917525 NCN917524:NCN917525 NMJ917524:NMJ917525 NWF917524:NWF917525 OGB917524:OGB917525 OPX917524:OPX917525 OZT917524:OZT917525 PJP917524:PJP917525 PTL917524:PTL917525 QDH917524:QDH917525 QND917524:QND917525 QWZ917524:QWZ917525 RGV917524:RGV917525 RQR917524:RQR917525 SAN917524:SAN917525 SKJ917524:SKJ917525 SUF917524:SUF917525 TEB917524:TEB917525 TNX917524:TNX917525 TXT917524:TXT917525 UHP917524:UHP917525 URL917524:URL917525 VBH917524:VBH917525 VLD917524:VLD917525 VUZ917524:VUZ917525 WEV917524:WEV917525 WOR917524:WOR917525 WYN917524:WYN917525 WYN983060:WYN983061 MB983060:MB983061 VX983060:VX983061 AFT983060:AFT983061 APP983060:APP983061 AZL983060:AZL983061 BJH983060:BJH983061 BTD983060:BTD983061 CCZ983060:CCZ983061 CMV983060:CMV983061 CWR983060:CWR983061 DGN983060:DGN983061 DQJ983060:DQJ983061 EAF983060:EAF983061 EKB983060:EKB983061 ETX983060:ETX983061 FDT983060:FDT983061 FNP983060:FNP983061 FXL983060:FXL983061 GHH983060:GHH983061 GRD983060:GRD983061 HAZ983060:HAZ983061 HKV983060:HKV983061 HUR983060:HUR983061 IEN983060:IEN983061 IOJ983060:IOJ983061 IYF983060:IYF983061 JIB983060:JIB983061 JRX983060:JRX983061 KBT983060:KBT983061 KLP983060:KLP983061 KVL983060:KVL983061 LFH983060:LFH983061 LPD983060:LPD983061 LYZ983060:LYZ983061 MIV983060:MIV983061 MSR983060:MSR983061 NCN983060:NCN983061 NMJ983060:NMJ983061 NWF983060:NWF983061 OGB983060:OGB983061 OPX983060:OPX983061 OZT983060:OZT983061 PJP983060:PJP983061 PTL983060:PTL983061 QDH983060:QDH983061 QND983060:QND983061 QWZ983060:QWZ983061 RGV983060:RGV983061 RQR983060:RQR983061 SAN983060:SAN983061 SKJ983060:SKJ983061 SUF983060:SUF983061 TEB983060:TEB983061 TNX983060:TNX983061 TXT983060:TXT983061 UHP983060:UHP983061 URL983060:URL983061 VBH983060:VBH983061 VLD983060:VLD983061 VUZ983060:VUZ983061 WEV983060:WEV983061 WOR983060:WOR983061 U262164:U262165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WYL24:WYL25 MB24:MB25 VX24:VX25 AFT24:AFT25 APP24:APP25 AZL24:AZL25 BJH24:BJH25 BTD24:BTD25 CCZ24:CCZ25 CMV24:CMV25 CWR24:CWR25 DGN24:DGN25 DQJ24:DQJ25 EAF24:EAF25 EKB24:EKB25 ETX24:ETX25 FDT24:FDT25 FNP24:FNP25 FXL24:FXL25 GHH24:GHH25 GRD24:GRD25 HAZ24:HAZ25 HKV24:HKV25 HUR24:HUR25 IEN24:IEN25 IOJ24:IOJ25 IYF24:IYF25 JIB24:JIB25 JRX24:JRX25 KBT24:KBT25 KLP24:KLP25 KVL24:KVL25 LFH24:LFH25 LPD24:LPD25 LYZ24:LYZ25 MIV24:MIV25 MSR24:MSR25 NCN24:NCN25 NMJ24:NMJ25 NWF24:NWF25 OGB24:OGB25 OPX24:OPX25 OZT24:OZT25 PJP24:PJP25 PTL24:PTL25 QDH24:QDH25 QND24:QND25 QWZ24:QWZ25 RGV24:RGV25 RQR24:RQR25 SAN24:SAN25 SKJ24:SKJ25 SUF24:SUF25 TEB24:TEB25 TNX24:TNX25 TXT24:TXT25 UHP24:UHP25 URL24:URL25 VBH24:VBH25 VLD24:VLD25 VUZ24:VUZ25 WEV24:WEV25 WOR24:WOR25 WYN24:WYN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458772:BD458773 BD524308:BD524309 BD589844:BD589845 BD655380:BD655381 BD720916:BD720917 BD786452:BD786453 BD851988:BD851989 BD917524:BD917525 BD983060:BD983061 BD65556:BD65557 BD131092:BD131093 BD196628:BD196629 BD327700:BD327701 BD262164:BD262165 BD24:BD25 BB24:BB25 BD393236:BD393237 BI65556:BI65557 BI131092:BI131093 BI196628:BI196629 BI262164:BI262165 BI327700:BI327701 BI393236:BI393237 BI458772:BI458773 BI524308:BI524309 BI589844:BI589845 BI655380:BI655381 BI720916:BI720917 BI786452:BI786453 BI851988:BI851989 BI917524:BI917525 BI983060:BI983061 BK458772:BK458773 BK524308:BK524309 BK589844:BK589845 BK655380:BK655381 BK720916:BK720917 BK786452:BK786453 BK851988:BK851989 BK917524:BK917525 BK983060:BK983061 BK65556:BK65557 BK131092:BK131093 BK196628:BK196629 BK327700:BK327701 BK262164:BK262165 BK24:BK25 BI24:BI25 BK393236:BK393237 BP65556:BP65557 BP131092:BP131093 BP196628:BP196629 BP262164:BP262165 BP327700:BP327701 BP393236:BP393237 BP458772:BP458773 BP524308:BP524309 BP589844:BP589845 BP655380:BP655381 BP720916:BP720917 BP786452:BP786453 BP851988:BP851989 BP917524:BP917525 BP983060:BP983061 BR458772:BR458773 BR524308:BR524309 BR589844:BR589845 BR655380:BR655381 BR720916:BR720917 BR786452:BR786453 BR851988:BR851989 BR917524:BR917525 BR983060:BR983061 BR65556:BR65557 BR131092:BR131093 BR196628:BR196629 BR327700:BR327701 BR262164:BR262165 BR24:BR25 BP24:BP25 BR393236:BR393237 BW65556:BW65557 BW131092:BW131093 BW196628:BW196629 BW262164:BW262165 BW327700:BW327701 BW393236:BW393237 BW458772:BW458773 BW524308:BW524309 BW589844:BW589845 BW655380:BW655381 BW720916:BW720917 BW786452:BW786453 BW851988:BW851989 BW917524:BW917525 BW983060:BW983061 BY458772:BY458773 BY524308:BY524309 BY589844:BY589845 BY655380:BY655381 BY720916:BY720917 BY786452:BY786453 BY851988:BY851989 BY917524:BY917525 BY983060:BY983061 BY65556:BY65557 BY131092:BY131093 BY196628:BY196629 BY327700:BY327701 BY262164:BY262165 BY24:BY25 BW24:BW25 BY393236:BY393237 CD65556:CD65557 CD131092:CD131093 CD196628:CD196629 CD262164:CD262165 CD327700:CD327701 CD393236:CD393237 CD458772:CD458773 CD524308:CD524309 CD589844:CD589845 CD655380:CD655381 CD720916:CD720917 CD786452:CD786453 CD851988:CD851989 CD917524:CD917525 CD983060:CD983061 CF393236:CF393237 CF458772:CF458773 CF524308:CF524309 CF589844:CF589845 CF655380:CF655381 CF720916:CF720917 CF786452:CF786453 CF851988:CF851989 CF917524:CF917525 CF983060:CF983061 CF65556:CF65557 CF131092:CF131093 CF196628:CF196629 CF327700:CF327701 CF262164:CF262165 CF24:CF25 CD24:CD25"/>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2" t="s">
        <v>492</v>
      </c>
      <c r="G2" s="1203"/>
      <c r="H2" s="1204"/>
      <c r="I2" s="642"/>
    </row>
    <row r="3" spans="1:20" ht="3" customHeight="1"/>
    <row r="4" spans="1:20" s="572" customFormat="1" ht="11.25">
      <c r="A4" s="592"/>
      <c r="B4" s="592"/>
      <c r="C4" s="592"/>
      <c r="D4" s="592"/>
      <c r="F4" s="1160" t="s">
        <v>454</v>
      </c>
      <c r="G4" s="1160"/>
      <c r="H4" s="1160"/>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499</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2" t="s">
        <v>658</v>
      </c>
      <c r="M5" s="1222"/>
      <c r="N5" s="1222"/>
      <c r="O5" s="1222"/>
      <c r="P5" s="1222"/>
      <c r="Q5" s="1222"/>
      <c r="R5" s="1222"/>
      <c r="S5" s="1222"/>
      <c r="T5" s="1222"/>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53" t="str">
        <f>IF(NameOrPr_ch="",IF(NameOrPr="","",NameOrPr),NameOrPr_ch)</f>
        <v>Комитет тарифного регулирования Волгоградской области</v>
      </c>
      <c r="P7" s="1254"/>
      <c r="Q7" s="1254"/>
      <c r="R7" s="1254"/>
      <c r="S7" s="1254"/>
      <c r="T7" s="1255"/>
      <c r="U7" s="671"/>
      <c r="X7" s="587"/>
      <c r="Y7" s="587"/>
      <c r="Z7" s="587"/>
      <c r="AA7" s="587"/>
      <c r="AB7" s="587"/>
      <c r="AC7" s="587"/>
      <c r="AD7" s="587"/>
      <c r="AE7" s="587"/>
      <c r="AF7" s="587"/>
      <c r="AG7" s="587"/>
      <c r="AH7" s="587"/>
    </row>
    <row r="8" spans="7:34" s="493" customFormat="1" ht="18.75">
      <c r="G8" s="492"/>
      <c r="H8" s="492"/>
      <c r="L8" s="501"/>
      <c r="M8" s="619" t="s">
        <v>597</v>
      </c>
      <c r="N8" s="668"/>
      <c r="O8" s="1253" t="str">
        <f>IF(datePr_ch="",IF(datePr="","",datePr),datePr_ch)</f>
        <v>19.12.2018</v>
      </c>
      <c r="P8" s="1254"/>
      <c r="Q8" s="1254"/>
      <c r="R8" s="1254"/>
      <c r="S8" s="1254"/>
      <c r="T8" s="1255"/>
      <c r="U8" s="669"/>
      <c r="X8" s="507"/>
      <c r="Y8" s="507"/>
      <c r="Z8" s="507"/>
      <c r="AA8" s="507"/>
      <c r="AB8" s="507"/>
      <c r="AC8" s="507"/>
      <c r="AD8" s="507"/>
      <c r="AE8" s="507"/>
      <c r="AF8" s="507"/>
      <c r="AG8" s="507"/>
      <c r="AH8" s="507"/>
    </row>
    <row r="9" spans="7:34" s="493" customFormat="1" ht="18.75">
      <c r="G9" s="492"/>
      <c r="H9" s="492"/>
      <c r="L9" s="554"/>
      <c r="M9" s="619" t="s">
        <v>596</v>
      </c>
      <c r="N9" s="668"/>
      <c r="O9" s="1253" t="str">
        <f>IF(numberPr_ch="",IF(numberPr="","",numberPr),numberPr_ch)</f>
        <v>№46/58</v>
      </c>
      <c r="P9" s="1254"/>
      <c r="Q9" s="1254"/>
      <c r="R9" s="1254"/>
      <c r="S9" s="1254"/>
      <c r="T9" s="1255"/>
      <c r="U9" s="669"/>
      <c r="X9" s="507"/>
      <c r="Y9" s="507"/>
      <c r="Z9" s="507"/>
      <c r="AA9" s="507"/>
      <c r="AB9" s="507"/>
      <c r="AC9" s="507"/>
      <c r="AD9" s="507"/>
      <c r="AE9" s="507"/>
      <c r="AF9" s="507"/>
      <c r="AG9" s="507"/>
      <c r="AH9" s="507"/>
    </row>
    <row r="10" spans="7:34" s="493" customFormat="1" ht="18.75">
      <c r="G10" s="492"/>
      <c r="H10" s="492"/>
      <c r="L10" s="554"/>
      <c r="M10" s="619" t="s">
        <v>502</v>
      </c>
      <c r="N10" s="668"/>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9"/>
      <c r="X10" s="507"/>
      <c r="Y10" s="507"/>
      <c r="Z10" s="507"/>
      <c r="AA10" s="507"/>
      <c r="AB10" s="507"/>
      <c r="AC10" s="507"/>
      <c r="AD10" s="507"/>
      <c r="AE10" s="507"/>
      <c r="AF10" s="507"/>
      <c r="AG10" s="507"/>
      <c r="AH10" s="507"/>
    </row>
    <row r="11" spans="7:34" s="493" customFormat="1" ht="11.25" hidden="1">
      <c r="G11" s="492"/>
      <c r="H11" s="492"/>
      <c r="L11" s="1223"/>
      <c r="M11" s="1223"/>
      <c r="N11" s="490"/>
      <c r="O11" s="1258"/>
      <c r="P11" s="1258"/>
      <c r="Q11" s="1258"/>
      <c r="R11" s="1258"/>
      <c r="S11" s="1258"/>
      <c r="T11" s="1258"/>
      <c r="U11" s="505" t="s">
        <v>373</v>
      </c>
      <c r="X11" s="507"/>
      <c r="Y11" s="507"/>
      <c r="Z11" s="507"/>
      <c r="AA11" s="507"/>
      <c r="AB11" s="507"/>
      <c r="AC11" s="507"/>
      <c r="AD11" s="507"/>
      <c r="AE11" s="507"/>
      <c r="AF11" s="507"/>
      <c r="AG11" s="507"/>
      <c r="AH11" s="507"/>
    </row>
    <row r="12" spans="7:34">
      <c r="J12" s="483"/>
      <c r="K12" s="483"/>
      <c r="L12" s="479"/>
      <c r="M12" s="479"/>
      <c r="N12" s="479"/>
      <c r="O12" s="1257"/>
      <c r="P12" s="1257"/>
      <c r="Q12" s="1257"/>
      <c r="R12" s="1257"/>
      <c r="S12" s="1257"/>
      <c r="T12" s="1257"/>
      <c r="U12" s="1257"/>
    </row>
    <row r="13" spans="7:34">
      <c r="J13" s="483"/>
      <c r="K13" s="483"/>
      <c r="L13" s="1160" t="s">
        <v>454</v>
      </c>
      <c r="M13" s="1160"/>
      <c r="N13" s="1160"/>
      <c r="O13" s="1160"/>
      <c r="P13" s="1160"/>
      <c r="Q13" s="1160"/>
      <c r="R13" s="1160"/>
      <c r="S13" s="1160"/>
      <c r="T13" s="1160"/>
      <c r="U13" s="1160"/>
      <c r="V13" s="1160"/>
      <c r="W13" s="1160" t="s">
        <v>455</v>
      </c>
    </row>
    <row r="14" spans="7:34" ht="14.25" customHeight="1">
      <c r="J14" s="483"/>
      <c r="K14" s="483"/>
      <c r="L14" s="1235" t="s">
        <v>92</v>
      </c>
      <c r="M14" s="1235" t="s">
        <v>640</v>
      </c>
      <c r="N14" s="523"/>
      <c r="O14" s="1236" t="s">
        <v>642</v>
      </c>
      <c r="P14" s="1237"/>
      <c r="Q14" s="1237"/>
      <c r="R14" s="1237"/>
      <c r="S14" s="1237"/>
      <c r="T14" s="1238"/>
      <c r="U14" s="1219" t="s">
        <v>341</v>
      </c>
      <c r="V14" s="1232" t="s">
        <v>275</v>
      </c>
      <c r="W14" s="1160"/>
    </row>
    <row r="15" spans="7:34" s="525" customFormat="1" ht="14.25" customHeight="1">
      <c r="G15" s="533"/>
      <c r="H15" s="533"/>
      <c r="I15" s="533"/>
      <c r="J15" s="531"/>
      <c r="K15" s="531"/>
      <c r="L15" s="1235"/>
      <c r="M15" s="1235"/>
      <c r="N15" s="523"/>
      <c r="O15" s="1241" t="s">
        <v>606</v>
      </c>
      <c r="P15" s="1239" t="s">
        <v>271</v>
      </c>
      <c r="Q15" s="1240"/>
      <c r="R15" s="1217" t="s">
        <v>655</v>
      </c>
      <c r="S15" s="1217"/>
      <c r="T15" s="1218"/>
      <c r="U15" s="1220"/>
      <c r="V15" s="1233"/>
      <c r="W15" s="1160"/>
      <c r="X15" s="587"/>
      <c r="Y15" s="587"/>
      <c r="Z15" s="587"/>
      <c r="AA15" s="587"/>
      <c r="AB15" s="587"/>
      <c r="AC15" s="587"/>
      <c r="AD15" s="587"/>
      <c r="AE15" s="587"/>
      <c r="AF15" s="587"/>
      <c r="AG15" s="587"/>
      <c r="AH15" s="587"/>
    </row>
    <row r="16" spans="7:34" ht="33.75">
      <c r="J16" s="483"/>
      <c r="K16" s="483"/>
      <c r="L16" s="1235"/>
      <c r="M16" s="1235"/>
      <c r="N16" s="522"/>
      <c r="O16" s="1242"/>
      <c r="P16" s="537" t="s">
        <v>766</v>
      </c>
      <c r="Q16" s="537" t="s">
        <v>767</v>
      </c>
      <c r="R16" s="538" t="s">
        <v>274</v>
      </c>
      <c r="S16" s="1230" t="s">
        <v>273</v>
      </c>
      <c r="T16" s="1231"/>
      <c r="U16" s="1221"/>
      <c r="V16" s="1234"/>
      <c r="W16" s="1160"/>
    </row>
    <row r="17" spans="1:34">
      <c r="J17" s="483"/>
      <c r="K17" s="491">
        <v>1</v>
      </c>
      <c r="L17" s="480" t="s">
        <v>93</v>
      </c>
      <c r="M17" s="480" t="s">
        <v>49</v>
      </c>
      <c r="N17" s="498" t="s">
        <v>49</v>
      </c>
      <c r="O17" s="489">
        <f ca="1">OFFSET(O17,0,-1)+1</f>
        <v>3</v>
      </c>
      <c r="P17" s="489">
        <f ca="1">OFFSET(P17,0,-1)+1</f>
        <v>4</v>
      </c>
      <c r="Q17" s="489">
        <f ca="1">OFFSET(Q17,0,-1)+1</f>
        <v>5</v>
      </c>
      <c r="R17" s="489">
        <f ca="1">OFFSET(R17,0,-1)+1</f>
        <v>6</v>
      </c>
      <c r="S17" s="1224">
        <f ca="1">OFFSET(S17,0,-1)+1</f>
        <v>7</v>
      </c>
      <c r="T17" s="1224"/>
      <c r="U17" s="489">
        <f ca="1">OFFSET(U17,0,-2)+1</f>
        <v>8</v>
      </c>
      <c r="V17" s="497">
        <f ca="1">OFFSET(V17,0,-1)</f>
        <v>8</v>
      </c>
      <c r="W17" s="489">
        <f ca="1">OFFSET(W17,0,-1)+1</f>
        <v>9</v>
      </c>
    </row>
    <row r="18" spans="1:34" ht="22.5">
      <c r="A18" s="1208">
        <v>1</v>
      </c>
      <c r="B18" s="942"/>
      <c r="C18" s="942"/>
      <c r="D18" s="942"/>
      <c r="E18" s="943"/>
      <c r="F18" s="944"/>
      <c r="G18" s="944"/>
      <c r="H18" s="944"/>
      <c r="I18" s="945"/>
      <c r="J18" s="940"/>
      <c r="K18" s="947"/>
      <c r="L18" s="595">
        <f>mergeValue(A18)</f>
        <v>1</v>
      </c>
      <c r="M18" s="643" t="s">
        <v>20</v>
      </c>
      <c r="N18" s="582"/>
      <c r="O18" s="1249"/>
      <c r="P18" s="1249"/>
      <c r="Q18" s="1249"/>
      <c r="R18" s="1249"/>
      <c r="S18" s="1249"/>
      <c r="T18" s="1249"/>
      <c r="U18" s="1249"/>
      <c r="V18" s="1249"/>
      <c r="W18" s="632" t="s">
        <v>659</v>
      </c>
    </row>
    <row r="19" spans="1:34" ht="22.5">
      <c r="A19" s="1208"/>
      <c r="B19" s="1208">
        <v>1</v>
      </c>
      <c r="C19" s="942"/>
      <c r="D19" s="942"/>
      <c r="E19" s="944"/>
      <c r="F19" s="944"/>
      <c r="G19" s="944"/>
      <c r="H19" s="944"/>
      <c r="I19" s="939"/>
      <c r="J19" s="938"/>
      <c r="K19" s="941"/>
      <c r="L19" s="595" t="str">
        <f>mergeValue(A19) &amp;"."&amp; mergeValue(B19)</f>
        <v>1.1</v>
      </c>
      <c r="M19" s="548" t="s">
        <v>16</v>
      </c>
      <c r="N19" s="582"/>
      <c r="O19" s="1249"/>
      <c r="P19" s="1249"/>
      <c r="Q19" s="1249"/>
      <c r="R19" s="1249"/>
      <c r="S19" s="1249"/>
      <c r="T19" s="1249"/>
      <c r="U19" s="1249"/>
      <c r="V19" s="1249"/>
      <c r="W19" s="632" t="s">
        <v>478</v>
      </c>
    </row>
    <row r="20" spans="1:34" ht="22.5">
      <c r="A20" s="1208"/>
      <c r="B20" s="1208"/>
      <c r="C20" s="1208">
        <v>1</v>
      </c>
      <c r="D20" s="942"/>
      <c r="E20" s="944"/>
      <c r="F20" s="944"/>
      <c r="G20" s="944"/>
      <c r="H20" s="944"/>
      <c r="I20" s="946"/>
      <c r="J20" s="938"/>
      <c r="K20" s="941"/>
      <c r="L20" s="595" t="str">
        <f>mergeValue(A20) &amp;"."&amp; mergeValue(B20)&amp;"."&amp; mergeValue(C20)</f>
        <v>1.1.1</v>
      </c>
      <c r="M20" s="549" t="s">
        <v>7</v>
      </c>
      <c r="N20" s="582"/>
      <c r="O20" s="1249"/>
      <c r="P20" s="1249"/>
      <c r="Q20" s="1249"/>
      <c r="R20" s="1249"/>
      <c r="S20" s="1249"/>
      <c r="T20" s="1249"/>
      <c r="U20" s="1249"/>
      <c r="V20" s="1249"/>
      <c r="W20" s="632" t="s">
        <v>634</v>
      </c>
    </row>
    <row r="21" spans="1:34" ht="22.5">
      <c r="A21" s="1208"/>
      <c r="B21" s="1208"/>
      <c r="C21" s="1208"/>
      <c r="D21" s="1208">
        <v>1</v>
      </c>
      <c r="E21" s="944"/>
      <c r="F21" s="944"/>
      <c r="G21" s="944"/>
      <c r="H21" s="944"/>
      <c r="I21" s="946"/>
      <c r="J21" s="938"/>
      <c r="K21" s="941"/>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4" ht="11.25" hidden="1" customHeight="1">
      <c r="A22" s="1208"/>
      <c r="B22" s="1208"/>
      <c r="C22" s="1208"/>
      <c r="D22" s="1208"/>
      <c r="E22" s="1208">
        <v>1</v>
      </c>
      <c r="F22" s="944"/>
      <c r="G22" s="944"/>
      <c r="H22" s="942">
        <v>1</v>
      </c>
      <c r="I22" s="1208">
        <v>1</v>
      </c>
      <c r="J22" s="944"/>
      <c r="K22" s="949"/>
      <c r="L22" s="595"/>
      <c r="M22" s="556"/>
      <c r="N22" s="583"/>
      <c r="O22" s="633"/>
      <c r="P22" s="633"/>
      <c r="Q22" s="633"/>
      <c r="R22" s="633"/>
      <c r="S22" s="633"/>
      <c r="T22" s="633"/>
      <c r="U22" s="633"/>
      <c r="V22" s="510"/>
      <c r="W22" s="561"/>
    </row>
    <row r="23" spans="1:34" ht="90">
      <c r="A23" s="1208"/>
      <c r="B23" s="1208"/>
      <c r="C23" s="1208"/>
      <c r="D23" s="1208"/>
      <c r="E23" s="1208"/>
      <c r="F23" s="1208">
        <v>1</v>
      </c>
      <c r="G23" s="942"/>
      <c r="H23" s="942"/>
      <c r="I23" s="1208"/>
      <c r="J23" s="1208">
        <v>1</v>
      </c>
      <c r="K23" s="950"/>
      <c r="L23" s="595" t="str">
        <f>mergeValue(A23) &amp;"."&amp; mergeValue(B23)&amp;"."&amp; mergeValue(C23)&amp;"."&amp; mergeValue(D23)&amp;"."&amp;  mergeValue(F23)</f>
        <v>1.1.1.1.1</v>
      </c>
      <c r="M23" s="557" t="s">
        <v>10</v>
      </c>
      <c r="N23" s="583"/>
      <c r="O23" s="1210"/>
      <c r="P23" s="1210"/>
      <c r="Q23" s="1210"/>
      <c r="R23" s="1210"/>
      <c r="S23" s="1210"/>
      <c r="T23" s="1210"/>
      <c r="U23" s="1210"/>
      <c r="V23" s="1210"/>
      <c r="W23" s="632" t="s">
        <v>636</v>
      </c>
      <c r="Y23" s="506" t="str">
        <f>strCheckUnique(Z23:Z26)</f>
        <v/>
      </c>
      <c r="AA23" s="506"/>
    </row>
    <row r="24" spans="1:34" ht="189" customHeight="1">
      <c r="A24" s="1208"/>
      <c r="B24" s="1208"/>
      <c r="C24" s="1208"/>
      <c r="D24" s="1208"/>
      <c r="E24" s="1208"/>
      <c r="F24" s="1208"/>
      <c r="G24" s="942">
        <v>1</v>
      </c>
      <c r="H24" s="942"/>
      <c r="I24" s="1208"/>
      <c r="J24" s="1208"/>
      <c r="K24" s="950">
        <v>1</v>
      </c>
      <c r="L24" s="595" t="str">
        <f>mergeValue(A24) &amp;"."&amp; mergeValue(B24)&amp;"."&amp; mergeValue(C24)&amp;"."&amp; mergeValue(D24)&amp;"."&amp; mergeValue(F24)&amp;"."&amp; mergeValue(G24)</f>
        <v>1.1.1.1.1.1</v>
      </c>
      <c r="M24" s="1071"/>
      <c r="N24" s="588"/>
      <c r="O24" s="564"/>
      <c r="P24" s="564"/>
      <c r="Q24" s="1096"/>
      <c r="R24" s="1250"/>
      <c r="S24" s="1215" t="s">
        <v>84</v>
      </c>
      <c r="T24" s="1250"/>
      <c r="U24" s="1215" t="s">
        <v>85</v>
      </c>
      <c r="V24" s="580"/>
      <c r="W24" s="1225" t="s">
        <v>660</v>
      </c>
      <c r="X24" s="502" t="str">
        <f>strCheckDate(O25:V25)</f>
        <v/>
      </c>
      <c r="Y24" s="506"/>
      <c r="Z24" s="506" t="str">
        <f>IF(M24="","",M24 )</f>
        <v/>
      </c>
      <c r="AA24" s="506"/>
      <c r="AB24" s="506"/>
      <c r="AC24" s="506"/>
    </row>
    <row r="25" spans="1:34" ht="11.25" hidden="1">
      <c r="A25" s="1208"/>
      <c r="B25" s="1208"/>
      <c r="C25" s="1208"/>
      <c r="D25" s="1208"/>
      <c r="E25" s="1208"/>
      <c r="F25" s="1208"/>
      <c r="G25" s="942"/>
      <c r="H25" s="942"/>
      <c r="I25" s="1208"/>
      <c r="J25" s="1208"/>
      <c r="K25" s="950"/>
      <c r="L25" s="602"/>
      <c r="M25" s="648"/>
      <c r="N25" s="588"/>
      <c r="O25" s="564"/>
      <c r="P25" s="564"/>
      <c r="Q25" s="586" t="str">
        <f>R24 &amp; "-" &amp; T24</f>
        <v>-</v>
      </c>
      <c r="R25" s="1214"/>
      <c r="S25" s="1215"/>
      <c r="T25" s="1214"/>
      <c r="U25" s="1215"/>
      <c r="V25" s="580"/>
      <c r="W25" s="1226"/>
    </row>
    <row r="26" spans="1:34" s="477" customFormat="1" ht="15" customHeight="1">
      <c r="A26" s="1208"/>
      <c r="B26" s="1208"/>
      <c r="C26" s="1208"/>
      <c r="D26" s="1208"/>
      <c r="E26" s="1208"/>
      <c r="F26" s="1208"/>
      <c r="G26" s="944"/>
      <c r="H26" s="942"/>
      <c r="I26" s="1208"/>
      <c r="J26" s="1208"/>
      <c r="K26" s="949"/>
      <c r="L26" s="540"/>
      <c r="M26" s="558" t="s">
        <v>25</v>
      </c>
      <c r="N26" s="553"/>
      <c r="O26" s="547"/>
      <c r="P26" s="547"/>
      <c r="Q26" s="547"/>
      <c r="R26" s="575"/>
      <c r="S26" s="566"/>
      <c r="T26" s="565"/>
      <c r="U26" s="553"/>
      <c r="V26" s="562"/>
      <c r="W26" s="1227"/>
      <c r="X26" s="503"/>
      <c r="Y26" s="503"/>
      <c r="Z26" s="503"/>
      <c r="AA26" s="503"/>
      <c r="AB26" s="503"/>
      <c r="AC26" s="503"/>
      <c r="AD26" s="503"/>
      <c r="AE26" s="503"/>
      <c r="AF26" s="503"/>
      <c r="AG26" s="503"/>
      <c r="AH26" s="503"/>
    </row>
    <row r="27" spans="1:34" s="477" customFormat="1" ht="15" customHeight="1">
      <c r="A27" s="1208"/>
      <c r="B27" s="1208"/>
      <c r="C27" s="1208"/>
      <c r="D27" s="1208"/>
      <c r="E27" s="1208"/>
      <c r="F27" s="944"/>
      <c r="G27" s="944"/>
      <c r="H27" s="942"/>
      <c r="I27" s="1208"/>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8"/>
      <c r="B28" s="1208"/>
      <c r="C28" s="1208"/>
      <c r="D28" s="1208"/>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8"/>
      <c r="B29" s="1208"/>
      <c r="C29" s="1208"/>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8"/>
      <c r="B30" s="1208"/>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8"/>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1" t="s">
        <v>661</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2" t="s">
        <v>492</v>
      </c>
      <c r="G2" s="1203"/>
      <c r="H2" s="1204"/>
      <c r="I2" s="642"/>
    </row>
    <row r="3" spans="1:20" ht="3" customHeight="1"/>
    <row r="4" spans="1:20" s="572" customFormat="1" ht="11.25">
      <c r="A4" s="592"/>
      <c r="B4" s="592"/>
      <c r="C4" s="592"/>
      <c r="D4" s="592"/>
      <c r="F4" s="1160" t="s">
        <v>454</v>
      </c>
      <c r="G4" s="1160"/>
      <c r="H4" s="1160"/>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29.12.2018</v>
      </c>
      <c r="I7" s="583" t="s">
        <v>494</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499</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2" t="s">
        <v>658</v>
      </c>
      <c r="M5" s="1222"/>
      <c r="N5" s="1222"/>
      <c r="O5" s="1222"/>
      <c r="P5" s="1222"/>
      <c r="Q5" s="1222"/>
      <c r="R5" s="1222"/>
      <c r="S5" s="1222"/>
      <c r="T5" s="1222"/>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53" t="str">
        <f>IF(NameOrPr_ch="",IF(NameOrPr="","",NameOrPr),NameOrPr_ch)</f>
        <v>Комитет тарифного регулирования Волгоградской области</v>
      </c>
      <c r="P7" s="1254"/>
      <c r="Q7" s="1254"/>
      <c r="R7" s="1254"/>
      <c r="S7" s="1254"/>
      <c r="T7" s="1255"/>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3" t="str">
        <f>IF(datePr_ch="",IF(datePr="","",datePr),datePr_ch)</f>
        <v>19.12.2018</v>
      </c>
      <c r="P8" s="1254"/>
      <c r="Q8" s="1254"/>
      <c r="R8" s="1254"/>
      <c r="S8" s="1254"/>
      <c r="T8" s="1255"/>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3" t="str">
        <f>IF(numberPr_ch="",IF(numberPr="","",numberPr),numberPr_ch)</f>
        <v>№46/58</v>
      </c>
      <c r="P9" s="1254"/>
      <c r="Q9" s="1254"/>
      <c r="R9" s="1254"/>
      <c r="S9" s="1254"/>
      <c r="T9" s="1255"/>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7"/>
      <c r="P12" s="1257"/>
      <c r="Q12" s="1257"/>
      <c r="R12" s="1257"/>
      <c r="S12" s="1257"/>
      <c r="T12" s="1257"/>
      <c r="U12" s="1257"/>
    </row>
    <row r="13" spans="1:34">
      <c r="J13" s="483"/>
      <c r="K13" s="483"/>
      <c r="L13" s="1160" t="s">
        <v>454</v>
      </c>
      <c r="M13" s="1160"/>
      <c r="N13" s="1160"/>
      <c r="O13" s="1160"/>
      <c r="P13" s="1160"/>
      <c r="Q13" s="1160"/>
      <c r="R13" s="1160"/>
      <c r="S13" s="1160"/>
      <c r="T13" s="1160"/>
      <c r="U13" s="1160"/>
      <c r="V13" s="1160"/>
      <c r="W13" s="1160" t="s">
        <v>455</v>
      </c>
    </row>
    <row r="14" spans="1:34" ht="14.25" customHeight="1">
      <c r="J14" s="483"/>
      <c r="K14" s="483"/>
      <c r="L14" s="1235" t="s">
        <v>92</v>
      </c>
      <c r="M14" s="1235" t="s">
        <v>640</v>
      </c>
      <c r="N14" s="523"/>
      <c r="O14" s="1236" t="s">
        <v>642</v>
      </c>
      <c r="P14" s="1237"/>
      <c r="Q14" s="1237"/>
      <c r="R14" s="1237"/>
      <c r="S14" s="1237"/>
      <c r="T14" s="1238"/>
      <c r="U14" s="1219" t="s">
        <v>341</v>
      </c>
      <c r="V14" s="1232" t="s">
        <v>275</v>
      </c>
      <c r="W14" s="1160"/>
    </row>
    <row r="15" spans="1:34" s="525" customFormat="1" ht="14.25" customHeight="1">
      <c r="A15" s="587"/>
      <c r="B15" s="587"/>
      <c r="C15" s="587"/>
      <c r="D15" s="587"/>
      <c r="E15" s="587"/>
      <c r="F15" s="587"/>
      <c r="G15" s="593"/>
      <c r="H15" s="593"/>
      <c r="I15" s="533"/>
      <c r="J15" s="531"/>
      <c r="K15" s="531"/>
      <c r="L15" s="1235"/>
      <c r="M15" s="1235"/>
      <c r="N15" s="523"/>
      <c r="O15" s="1241" t="s">
        <v>773</v>
      </c>
      <c r="P15" s="1239" t="s">
        <v>271</v>
      </c>
      <c r="Q15" s="1240"/>
      <c r="R15" s="1217" t="s">
        <v>655</v>
      </c>
      <c r="S15" s="1217"/>
      <c r="T15" s="1218"/>
      <c r="U15" s="1220"/>
      <c r="V15" s="1233"/>
      <c r="W15" s="1160"/>
      <c r="X15" s="587"/>
      <c r="Y15" s="587"/>
      <c r="Z15" s="587"/>
      <c r="AA15" s="587"/>
      <c r="AB15" s="587"/>
      <c r="AC15" s="587"/>
      <c r="AD15" s="587"/>
      <c r="AE15" s="587"/>
      <c r="AF15" s="587"/>
      <c r="AG15" s="587"/>
      <c r="AH15" s="587"/>
    </row>
    <row r="16" spans="1:34" ht="33.75">
      <c r="J16" s="483"/>
      <c r="K16" s="483"/>
      <c r="L16" s="1235"/>
      <c r="M16" s="1235"/>
      <c r="N16" s="522"/>
      <c r="O16" s="1242"/>
      <c r="P16" s="537" t="s">
        <v>766</v>
      </c>
      <c r="Q16" s="537" t="s">
        <v>767</v>
      </c>
      <c r="R16" s="538" t="s">
        <v>274</v>
      </c>
      <c r="S16" s="1230" t="s">
        <v>273</v>
      </c>
      <c r="T16" s="1231"/>
      <c r="U16" s="1221"/>
      <c r="V16" s="1234"/>
      <c r="W16" s="1160"/>
    </row>
    <row r="17" spans="1:35">
      <c r="J17" s="483"/>
      <c r="K17" s="491">
        <v>1</v>
      </c>
      <c r="L17" s="527" t="s">
        <v>93</v>
      </c>
      <c r="M17" s="527" t="s">
        <v>49</v>
      </c>
      <c r="N17" s="498" t="s">
        <v>49</v>
      </c>
      <c r="O17" s="489">
        <f ca="1">OFFSET(O17,0,-1)+1</f>
        <v>3</v>
      </c>
      <c r="P17" s="489">
        <f ca="1">OFFSET(P17,0,-1)+1</f>
        <v>4</v>
      </c>
      <c r="Q17" s="489">
        <f ca="1">OFFSET(Q17,0,-1)+1</f>
        <v>5</v>
      </c>
      <c r="R17" s="489">
        <f ca="1">OFFSET(R17,0,-1)+1</f>
        <v>6</v>
      </c>
      <c r="S17" s="1224">
        <f ca="1">OFFSET(S17,0,-1)+1</f>
        <v>7</v>
      </c>
      <c r="T17" s="1224"/>
      <c r="U17" s="489">
        <f ca="1">OFFSET(U17,0,-2)+1</f>
        <v>8</v>
      </c>
      <c r="V17" s="653">
        <f ca="1">OFFSET(V17,0,-1)</f>
        <v>8</v>
      </c>
      <c r="W17" s="489">
        <f ca="1">OFFSET(W17,0,-1)+1</f>
        <v>9</v>
      </c>
    </row>
    <row r="18" spans="1:35" ht="22.5">
      <c r="A18" s="1208">
        <v>1</v>
      </c>
      <c r="B18" s="960"/>
      <c r="C18" s="960"/>
      <c r="D18" s="960"/>
      <c r="E18" s="961"/>
      <c r="F18" s="962"/>
      <c r="G18" s="962"/>
      <c r="H18" s="962"/>
      <c r="I18" s="963"/>
      <c r="J18" s="958"/>
      <c r="K18" s="965"/>
      <c r="L18" s="595">
        <f>mergeValue(A18)</f>
        <v>1</v>
      </c>
      <c r="M18" s="643" t="s">
        <v>20</v>
      </c>
      <c r="N18" s="582"/>
      <c r="O18" s="1249"/>
      <c r="P18" s="1249"/>
      <c r="Q18" s="1249"/>
      <c r="R18" s="1249"/>
      <c r="S18" s="1249"/>
      <c r="T18" s="1249"/>
      <c r="U18" s="1249"/>
      <c r="V18" s="1249"/>
      <c r="W18" s="632" t="s">
        <v>659</v>
      </c>
    </row>
    <row r="19" spans="1:35" ht="22.5">
      <c r="A19" s="1208"/>
      <c r="B19" s="1208">
        <v>1</v>
      </c>
      <c r="C19" s="960"/>
      <c r="D19" s="960"/>
      <c r="E19" s="962"/>
      <c r="F19" s="962"/>
      <c r="G19" s="962"/>
      <c r="H19" s="962"/>
      <c r="I19" s="957"/>
      <c r="J19" s="956"/>
      <c r="K19" s="959"/>
      <c r="L19" s="595" t="str">
        <f>mergeValue(A19) &amp;"."&amp; mergeValue(B19)</f>
        <v>1.1</v>
      </c>
      <c r="M19" s="548" t="s">
        <v>16</v>
      </c>
      <c r="N19" s="582"/>
      <c r="O19" s="1249"/>
      <c r="P19" s="1249"/>
      <c r="Q19" s="1249"/>
      <c r="R19" s="1249"/>
      <c r="S19" s="1249"/>
      <c r="T19" s="1249"/>
      <c r="U19" s="1249"/>
      <c r="V19" s="1249"/>
      <c r="W19" s="632" t="s">
        <v>478</v>
      </c>
    </row>
    <row r="20" spans="1:35" ht="22.5">
      <c r="A20" s="1208"/>
      <c r="B20" s="1208"/>
      <c r="C20" s="1208">
        <v>1</v>
      </c>
      <c r="D20" s="960"/>
      <c r="E20" s="962"/>
      <c r="F20" s="962"/>
      <c r="G20" s="962"/>
      <c r="H20" s="962"/>
      <c r="I20" s="964"/>
      <c r="J20" s="956"/>
      <c r="K20" s="959"/>
      <c r="L20" s="595" t="str">
        <f>mergeValue(A20) &amp;"."&amp; mergeValue(B20)&amp;"."&amp; mergeValue(C20)</f>
        <v>1.1.1</v>
      </c>
      <c r="M20" s="549" t="s">
        <v>7</v>
      </c>
      <c r="N20" s="582"/>
      <c r="O20" s="1249"/>
      <c r="P20" s="1249"/>
      <c r="Q20" s="1249"/>
      <c r="R20" s="1249"/>
      <c r="S20" s="1249"/>
      <c r="T20" s="1249"/>
      <c r="U20" s="1249"/>
      <c r="V20" s="1249"/>
      <c r="W20" s="632" t="s">
        <v>634</v>
      </c>
    </row>
    <row r="21" spans="1:35" ht="22.5">
      <c r="A21" s="1208"/>
      <c r="B21" s="1208"/>
      <c r="C21" s="1208"/>
      <c r="D21" s="1208">
        <v>1</v>
      </c>
      <c r="E21" s="962"/>
      <c r="F21" s="962"/>
      <c r="G21" s="962"/>
      <c r="H21" s="962"/>
      <c r="I21" s="964"/>
      <c r="J21" s="956"/>
      <c r="K21" s="959"/>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5" ht="11.25" hidden="1" customHeight="1">
      <c r="A22" s="1208"/>
      <c r="B22" s="1208"/>
      <c r="C22" s="1208"/>
      <c r="D22" s="1208"/>
      <c r="E22" s="1208">
        <v>1</v>
      </c>
      <c r="F22" s="962"/>
      <c r="G22" s="962"/>
      <c r="H22" s="960">
        <v>1</v>
      </c>
      <c r="I22" s="1208">
        <v>1</v>
      </c>
      <c r="J22" s="962"/>
      <c r="K22" s="967"/>
      <c r="L22" s="595"/>
      <c r="M22" s="556"/>
      <c r="N22" s="583"/>
      <c r="O22" s="633"/>
      <c r="P22" s="633"/>
      <c r="Q22" s="633"/>
      <c r="R22" s="633"/>
      <c r="S22" s="633"/>
      <c r="T22" s="633"/>
      <c r="U22" s="633"/>
      <c r="V22" s="510"/>
      <c r="W22" s="561"/>
    </row>
    <row r="23" spans="1:35" ht="90">
      <c r="A23" s="1208"/>
      <c r="B23" s="1208"/>
      <c r="C23" s="1208"/>
      <c r="D23" s="1208"/>
      <c r="E23" s="1208"/>
      <c r="F23" s="1208">
        <v>1</v>
      </c>
      <c r="G23" s="960"/>
      <c r="H23" s="960"/>
      <c r="I23" s="1208"/>
      <c r="J23" s="1208">
        <v>1</v>
      </c>
      <c r="K23" s="968"/>
      <c r="L23" s="595" t="str">
        <f>mergeValue(A23) &amp;"."&amp; mergeValue(B23)&amp;"."&amp; mergeValue(C23)&amp;"."&amp; mergeValue(D23)&amp;"."&amp;  mergeValue(F23)</f>
        <v>1.1.1.1.1</v>
      </c>
      <c r="M23" s="557" t="s">
        <v>10</v>
      </c>
      <c r="N23" s="583"/>
      <c r="O23" s="1210"/>
      <c r="P23" s="1210"/>
      <c r="Q23" s="1210"/>
      <c r="R23" s="1210"/>
      <c r="S23" s="1210"/>
      <c r="T23" s="1210"/>
      <c r="U23" s="1210"/>
      <c r="V23" s="1210"/>
      <c r="W23" s="632" t="s">
        <v>636</v>
      </c>
      <c r="Y23" s="506" t="str">
        <f>strCheckUnique(Z23:Z26)</f>
        <v/>
      </c>
      <c r="AA23" s="506"/>
    </row>
    <row r="24" spans="1:35" ht="189" customHeight="1">
      <c r="A24" s="1208"/>
      <c r="B24" s="1208"/>
      <c r="C24" s="1208"/>
      <c r="D24" s="1208"/>
      <c r="E24" s="1208"/>
      <c r="F24" s="1208"/>
      <c r="G24" s="960">
        <v>1</v>
      </c>
      <c r="H24" s="960"/>
      <c r="I24" s="1208"/>
      <c r="J24" s="1208"/>
      <c r="K24" s="968">
        <v>1</v>
      </c>
      <c r="L24" s="595" t="str">
        <f>mergeValue(A24) &amp;"."&amp; mergeValue(B24)&amp;"."&amp; mergeValue(C24)&amp;"."&amp; mergeValue(D24)&amp;"."&amp; mergeValue(F24)&amp;"."&amp; mergeValue(G24)</f>
        <v>1.1.1.1.1.1</v>
      </c>
      <c r="M24" s="1071"/>
      <c r="N24" s="588"/>
      <c r="O24" s="564"/>
      <c r="P24" s="564"/>
      <c r="Q24" s="1096"/>
      <c r="R24" s="1250"/>
      <c r="S24" s="1215" t="s">
        <v>84</v>
      </c>
      <c r="T24" s="1250"/>
      <c r="U24" s="1215" t="s">
        <v>85</v>
      </c>
      <c r="V24" s="580"/>
      <c r="W24" s="1225" t="s">
        <v>660</v>
      </c>
      <c r="X24" s="502" t="str">
        <f>strCheckDate(O25:V25)</f>
        <v/>
      </c>
      <c r="Y24" s="506"/>
      <c r="Z24" s="506" t="str">
        <f>IF(M24="","",M24 )</f>
        <v/>
      </c>
      <c r="AA24" s="506"/>
      <c r="AB24" s="506"/>
      <c r="AC24" s="506"/>
    </row>
    <row r="25" spans="1:35" ht="11.25" hidden="1">
      <c r="A25" s="1208"/>
      <c r="B25" s="1208"/>
      <c r="C25" s="1208"/>
      <c r="D25" s="1208"/>
      <c r="E25" s="1208"/>
      <c r="F25" s="1208"/>
      <c r="G25" s="960"/>
      <c r="H25" s="960"/>
      <c r="I25" s="1208"/>
      <c r="J25" s="1208"/>
      <c r="K25" s="968"/>
      <c r="L25" s="602"/>
      <c r="M25" s="648"/>
      <c r="N25" s="588"/>
      <c r="O25" s="564"/>
      <c r="P25" s="564"/>
      <c r="Q25" s="586" t="str">
        <f>R24 &amp; "-" &amp; T24</f>
        <v>-</v>
      </c>
      <c r="R25" s="1214"/>
      <c r="S25" s="1215"/>
      <c r="T25" s="1214"/>
      <c r="U25" s="1215"/>
      <c r="V25" s="580"/>
      <c r="W25" s="1226"/>
    </row>
    <row r="26" spans="1:35" s="477" customFormat="1" ht="15" customHeight="1">
      <c r="A26" s="1208"/>
      <c r="B26" s="1208"/>
      <c r="C26" s="1208"/>
      <c r="D26" s="1208"/>
      <c r="E26" s="1208"/>
      <c r="F26" s="1208"/>
      <c r="G26" s="962"/>
      <c r="H26" s="960"/>
      <c r="I26" s="1208"/>
      <c r="J26" s="1208"/>
      <c r="K26" s="967"/>
      <c r="L26" s="540"/>
      <c r="M26" s="558" t="s">
        <v>25</v>
      </c>
      <c r="N26" s="553"/>
      <c r="O26" s="547"/>
      <c r="P26" s="547"/>
      <c r="Q26" s="547"/>
      <c r="R26" s="575"/>
      <c r="S26" s="566"/>
      <c r="T26" s="565"/>
      <c r="U26" s="553"/>
      <c r="V26" s="562"/>
      <c r="W26" s="1227"/>
      <c r="X26" s="503"/>
      <c r="Y26" s="503"/>
      <c r="Z26" s="503"/>
      <c r="AA26" s="503"/>
      <c r="AB26" s="503"/>
      <c r="AC26" s="503"/>
      <c r="AD26" s="503"/>
      <c r="AE26" s="503"/>
      <c r="AF26" s="503"/>
      <c r="AG26" s="503"/>
      <c r="AH26" s="503"/>
    </row>
    <row r="27" spans="1:35" s="477" customFormat="1" ht="15" customHeight="1">
      <c r="A27" s="1208"/>
      <c r="B27" s="1208"/>
      <c r="C27" s="1208"/>
      <c r="D27" s="1208"/>
      <c r="E27" s="1208"/>
      <c r="F27" s="962"/>
      <c r="G27" s="962"/>
      <c r="H27" s="960"/>
      <c r="I27" s="1208"/>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8"/>
      <c r="B28" s="1208"/>
      <c r="C28" s="1208"/>
      <c r="D28" s="1208"/>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8"/>
      <c r="B29" s="1208"/>
      <c r="C29" s="1208"/>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8"/>
      <c r="B30" s="1208"/>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8"/>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1" t="s">
        <v>661</v>
      </c>
      <c r="N34" s="1201"/>
      <c r="O34" s="1201"/>
      <c r="P34" s="1201"/>
      <c r="Q34" s="1201"/>
      <c r="R34" s="1201"/>
      <c r="S34" s="1201"/>
      <c r="T34" s="1201"/>
      <c r="U34" s="1201"/>
      <c r="V34" s="1201"/>
      <c r="W34" s="1201"/>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2" t="s">
        <v>492</v>
      </c>
      <c r="G2" s="1203"/>
      <c r="H2" s="1204"/>
      <c r="I2" s="436"/>
    </row>
    <row r="3" spans="1:20" ht="3" customHeight="1"/>
    <row r="4" spans="1:20" s="190" customFormat="1" ht="11.25">
      <c r="A4" s="214"/>
      <c r="B4" s="214"/>
      <c r="C4" s="214"/>
      <c r="D4" s="214"/>
      <c r="F4" s="1160" t="s">
        <v>454</v>
      </c>
      <c r="G4" s="1160"/>
      <c r="H4" s="1160"/>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499</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421"/>
      <c r="G15" s="195" t="s">
        <v>403</v>
      </c>
      <c r="H15" s="422"/>
      <c r="I15" s="423"/>
      <c r="J15" s="334"/>
      <c r="K15" s="214"/>
      <c r="L15" s="214"/>
      <c r="M15" s="214"/>
      <c r="N15" s="214"/>
      <c r="O15" s="214"/>
      <c r="P15" s="214"/>
      <c r="Q15" s="214"/>
      <c r="R15" s="214"/>
      <c r="S15" s="214"/>
      <c r="T15" s="214"/>
    </row>
    <row r="16" spans="1:20" s="190" customFormat="1" ht="18.75">
      <c r="A16" s="1206"/>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2" t="s">
        <v>667</v>
      </c>
      <c r="M5" s="1222"/>
      <c r="N5" s="1222"/>
      <c r="O5" s="1222"/>
      <c r="P5" s="1222"/>
      <c r="Q5" s="1222"/>
      <c r="R5" s="1222"/>
      <c r="S5" s="1222"/>
      <c r="T5" s="1222"/>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53" t="str">
        <f>IF(NameOrPr_ch="",IF(NameOrPr="","",NameOrPr),NameOrPr_ch)</f>
        <v>Комитет тарифного регулирования Волгоградской области</v>
      </c>
      <c r="P7" s="1254"/>
      <c r="Q7" s="1254"/>
      <c r="R7" s="1254"/>
      <c r="S7" s="1254"/>
      <c r="T7" s="1255"/>
      <c r="U7" s="671"/>
      <c r="V7" s="526"/>
      <c r="AC7" s="587"/>
      <c r="AD7" s="587"/>
      <c r="AE7" s="587"/>
      <c r="AF7" s="587"/>
      <c r="AG7" s="587"/>
    </row>
    <row r="8" spans="1:33" s="493" customFormat="1" ht="18.75">
      <c r="A8" s="507"/>
      <c r="B8" s="507"/>
      <c r="C8" s="507"/>
      <c r="D8" s="507"/>
      <c r="E8" s="507"/>
      <c r="F8" s="507"/>
      <c r="G8" s="507"/>
      <c r="H8" s="507"/>
      <c r="L8" s="501"/>
      <c r="M8" s="619" t="s">
        <v>597</v>
      </c>
      <c r="N8" s="668"/>
      <c r="O8" s="1253" t="str">
        <f>IF(datePr_ch="",IF(datePr="","",datePr),datePr_ch)</f>
        <v>19.12.2018</v>
      </c>
      <c r="P8" s="1254"/>
      <c r="Q8" s="1254"/>
      <c r="R8" s="1254"/>
      <c r="S8" s="1254"/>
      <c r="T8" s="1255"/>
      <c r="U8" s="669"/>
      <c r="V8" s="488"/>
      <c r="AC8" s="507"/>
      <c r="AD8" s="507"/>
      <c r="AE8" s="507"/>
      <c r="AF8" s="507"/>
      <c r="AG8" s="507"/>
    </row>
    <row r="9" spans="1:33" s="493" customFormat="1" ht="18.75">
      <c r="A9" s="507"/>
      <c r="B9" s="507"/>
      <c r="C9" s="507"/>
      <c r="D9" s="507"/>
      <c r="E9" s="507"/>
      <c r="F9" s="507"/>
      <c r="G9" s="507"/>
      <c r="H9" s="507"/>
      <c r="L9" s="554"/>
      <c r="M9" s="619" t="s">
        <v>596</v>
      </c>
      <c r="N9" s="668"/>
      <c r="O9" s="1253" t="str">
        <f>IF(numberPr_ch="",IF(numberPr="","",numberPr),numberPr_ch)</f>
        <v>№46/58</v>
      </c>
      <c r="P9" s="1254"/>
      <c r="Q9" s="1254"/>
      <c r="R9" s="1254"/>
      <c r="S9" s="1254"/>
      <c r="T9" s="1255"/>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8"/>
      <c r="P12" s="1248"/>
      <c r="Q12" s="1248"/>
      <c r="R12" s="1248"/>
      <c r="S12" s="1248"/>
      <c r="T12" s="1248"/>
      <c r="U12" s="1248"/>
      <c r="V12" s="1248"/>
      <c r="W12" s="1248"/>
      <c r="X12" s="1248"/>
      <c r="Y12" s="1248"/>
      <c r="Z12" s="1248"/>
    </row>
    <row r="13" spans="1:33" ht="14.25" customHeight="1">
      <c r="J13" s="483"/>
      <c r="K13" s="483"/>
      <c r="L13" s="1235" t="s">
        <v>454</v>
      </c>
      <c r="M13" s="1235"/>
      <c r="N13" s="1235"/>
      <c r="O13" s="1235"/>
      <c r="P13" s="1235"/>
      <c r="Q13" s="1235"/>
      <c r="R13" s="1235"/>
      <c r="S13" s="1235"/>
      <c r="T13" s="1235"/>
      <c r="U13" s="1235"/>
      <c r="V13" s="1235"/>
      <c r="W13" s="1235"/>
      <c r="X13" s="1235"/>
      <c r="Y13" s="1235"/>
      <c r="Z13" s="1235"/>
      <c r="AA13" s="1235"/>
      <c r="AB13" s="1160" t="s">
        <v>455</v>
      </c>
    </row>
    <row r="14" spans="1:33" ht="14.25" customHeight="1">
      <c r="J14" s="483"/>
      <c r="K14" s="483"/>
      <c r="L14" s="1235" t="s">
        <v>92</v>
      </c>
      <c r="M14" s="1235" t="s">
        <v>640</v>
      </c>
      <c r="N14" s="580"/>
      <c r="O14" s="1160" t="s">
        <v>642</v>
      </c>
      <c r="P14" s="1160"/>
      <c r="Q14" s="1160"/>
      <c r="R14" s="1160"/>
      <c r="S14" s="1160"/>
      <c r="T14" s="1160"/>
      <c r="U14" s="1160"/>
      <c r="V14" s="1160"/>
      <c r="W14" s="1160"/>
      <c r="X14" s="1160"/>
      <c r="Y14" s="1160"/>
      <c r="Z14" s="1235" t="s">
        <v>341</v>
      </c>
      <c r="AA14" s="1247" t="s">
        <v>275</v>
      </c>
      <c r="AB14" s="1160"/>
    </row>
    <row r="15" spans="1:33" s="525" customFormat="1" ht="14.25" customHeight="1">
      <c r="A15" s="587"/>
      <c r="B15" s="587"/>
      <c r="C15" s="587"/>
      <c r="D15" s="587"/>
      <c r="E15" s="587"/>
      <c r="F15" s="587"/>
      <c r="G15" s="593"/>
      <c r="H15" s="593"/>
      <c r="I15" s="533"/>
      <c r="J15" s="531"/>
      <c r="K15" s="531"/>
      <c r="L15" s="1235"/>
      <c r="M15" s="1235"/>
      <c r="N15" s="580"/>
      <c r="O15" s="1263" t="s">
        <v>668</v>
      </c>
      <c r="P15" s="1263" t="s">
        <v>621</v>
      </c>
      <c r="Q15" s="1263" t="s">
        <v>622</v>
      </c>
      <c r="R15" s="1263" t="s">
        <v>271</v>
      </c>
      <c r="S15" s="1263"/>
      <c r="T15" s="1263" t="s">
        <v>271</v>
      </c>
      <c r="U15" s="1263"/>
      <c r="V15" s="654"/>
      <c r="W15" s="1262" t="s">
        <v>655</v>
      </c>
      <c r="X15" s="1262"/>
      <c r="Y15" s="1262"/>
      <c r="Z15" s="1235"/>
      <c r="AA15" s="1247"/>
      <c r="AB15" s="1160"/>
      <c r="AC15" s="587"/>
      <c r="AD15" s="587"/>
      <c r="AE15" s="587"/>
      <c r="AF15" s="587"/>
      <c r="AG15" s="587"/>
    </row>
    <row r="16" spans="1:33" ht="56.25" customHeight="1">
      <c r="J16" s="483"/>
      <c r="K16" s="483"/>
      <c r="L16" s="1235"/>
      <c r="M16" s="1235"/>
      <c r="N16" s="580"/>
      <c r="O16" s="1263"/>
      <c r="P16" s="1263"/>
      <c r="Q16" s="1263"/>
      <c r="R16" s="537" t="s">
        <v>623</v>
      </c>
      <c r="S16" s="537" t="s">
        <v>624</v>
      </c>
      <c r="T16" s="537" t="s">
        <v>625</v>
      </c>
      <c r="U16" s="537" t="s">
        <v>626</v>
      </c>
      <c r="V16" s="537"/>
      <c r="W16" s="538" t="s">
        <v>274</v>
      </c>
      <c r="X16" s="1259" t="s">
        <v>273</v>
      </c>
      <c r="Y16" s="1259"/>
      <c r="Z16" s="1235"/>
      <c r="AA16" s="1247"/>
      <c r="AB16" s="116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4">
        <f ca="1">OFFSET(X17,0,-1)+1</f>
        <v>11</v>
      </c>
      <c r="Y17" s="1224"/>
      <c r="Z17" s="489">
        <f ca="1">OFFSET(Z17,0,-2)+1</f>
        <v>12</v>
      </c>
      <c r="AB17" s="489">
        <f ca="1">OFFSET(AB17,0,-2)+1</f>
        <v>13</v>
      </c>
    </row>
    <row r="18" spans="1:33" ht="22.5">
      <c r="A18" s="1208">
        <v>1</v>
      </c>
      <c r="B18" s="1055"/>
      <c r="C18" s="1055"/>
      <c r="D18" s="1055"/>
      <c r="E18" s="1056"/>
      <c r="F18" s="1057"/>
      <c r="G18" s="1055"/>
      <c r="H18" s="1055"/>
      <c r="I18" s="1043"/>
      <c r="J18" s="1048"/>
      <c r="K18" s="1048"/>
      <c r="L18" s="595">
        <f>mergeValue(A18)</f>
        <v>1</v>
      </c>
      <c r="M18" s="643" t="s">
        <v>20</v>
      </c>
      <c r="N18" s="582"/>
      <c r="O18" s="1249"/>
      <c r="P18" s="1249"/>
      <c r="Q18" s="1249"/>
      <c r="R18" s="1249"/>
      <c r="S18" s="1249"/>
      <c r="T18" s="1249"/>
      <c r="U18" s="1249"/>
      <c r="V18" s="1249"/>
      <c r="W18" s="1249"/>
      <c r="X18" s="1249"/>
      <c r="Y18" s="1249"/>
      <c r="Z18" s="1249"/>
      <c r="AA18" s="1249"/>
      <c r="AB18" s="632" t="s">
        <v>477</v>
      </c>
    </row>
    <row r="19" spans="1:33" ht="22.5">
      <c r="A19" s="1208"/>
      <c r="B19" s="1208">
        <v>1</v>
      </c>
      <c r="C19" s="1055"/>
      <c r="D19" s="1055"/>
      <c r="E19" s="1057"/>
      <c r="F19" s="1057"/>
      <c r="G19" s="1055"/>
      <c r="H19" s="1055"/>
      <c r="I19" s="1050"/>
      <c r="J19" s="1045"/>
      <c r="K19" s="1044"/>
      <c r="L19" s="595" t="str">
        <f>mergeValue(A19) &amp;"."&amp; mergeValue(B19)</f>
        <v>1.1</v>
      </c>
      <c r="M19" s="548" t="s">
        <v>16</v>
      </c>
      <c r="N19" s="582"/>
      <c r="O19" s="1249"/>
      <c r="P19" s="1249"/>
      <c r="Q19" s="1249"/>
      <c r="R19" s="1249"/>
      <c r="S19" s="1249"/>
      <c r="T19" s="1249"/>
      <c r="U19" s="1249"/>
      <c r="V19" s="1249"/>
      <c r="W19" s="1249"/>
      <c r="X19" s="1249"/>
      <c r="Y19" s="1249"/>
      <c r="Z19" s="1249"/>
      <c r="AA19" s="1249"/>
      <c r="AB19" s="632" t="s">
        <v>478</v>
      </c>
    </row>
    <row r="20" spans="1:33" ht="22.5">
      <c r="A20" s="1208"/>
      <c r="B20" s="1208"/>
      <c r="C20" s="1208">
        <v>1</v>
      </c>
      <c r="D20" s="1055"/>
      <c r="E20" s="1057"/>
      <c r="F20" s="1057"/>
      <c r="G20" s="1055"/>
      <c r="H20" s="1055"/>
      <c r="I20" s="1050"/>
      <c r="J20" s="1045"/>
      <c r="K20" s="1044"/>
      <c r="L20" s="595" t="str">
        <f>mergeValue(A20) &amp;"."&amp; mergeValue(B20)&amp;"."&amp; mergeValue(C20)</f>
        <v>1.1.1</v>
      </c>
      <c r="M20" s="549" t="s">
        <v>7</v>
      </c>
      <c r="N20" s="582"/>
      <c r="O20" s="1249"/>
      <c r="P20" s="1249"/>
      <c r="Q20" s="1249"/>
      <c r="R20" s="1249"/>
      <c r="S20" s="1249"/>
      <c r="T20" s="1249"/>
      <c r="U20" s="1249"/>
      <c r="V20" s="1249"/>
      <c r="W20" s="1249"/>
      <c r="X20" s="1249"/>
      <c r="Y20" s="1249"/>
      <c r="Z20" s="1249"/>
      <c r="AA20" s="1249"/>
      <c r="AB20" s="632" t="s">
        <v>634</v>
      </c>
    </row>
    <row r="21" spans="1:33" ht="22.5">
      <c r="A21" s="1208"/>
      <c r="B21" s="1208"/>
      <c r="C21" s="1208"/>
      <c r="D21" s="1208">
        <v>1</v>
      </c>
      <c r="E21" s="1057"/>
      <c r="F21" s="1057"/>
      <c r="G21" s="1055"/>
      <c r="H21" s="1055"/>
      <c r="I21" s="1050"/>
      <c r="J21" s="1045"/>
      <c r="K21" s="1044"/>
      <c r="L21" s="595" t="str">
        <f>mergeValue(A21) &amp;"."&amp; mergeValue(B21)&amp;"."&amp; mergeValue(C21)&amp;"."&amp; mergeValue(D21)</f>
        <v>1.1.1.1</v>
      </c>
      <c r="M21" s="550" t="s">
        <v>22</v>
      </c>
      <c r="N21" s="582"/>
      <c r="O21" s="1249"/>
      <c r="P21" s="1249"/>
      <c r="Q21" s="1249"/>
      <c r="R21" s="1249"/>
      <c r="S21" s="1249"/>
      <c r="T21" s="1249"/>
      <c r="U21" s="1249"/>
      <c r="V21" s="1249"/>
      <c r="W21" s="1249"/>
      <c r="X21" s="1249"/>
      <c r="Y21" s="1249"/>
      <c r="Z21" s="1249"/>
      <c r="AA21" s="1249"/>
      <c r="AB21" s="632" t="s">
        <v>635</v>
      </c>
    </row>
    <row r="22" spans="1:33" ht="0.2" customHeight="1">
      <c r="A22" s="1208"/>
      <c r="B22" s="1208"/>
      <c r="C22" s="1208"/>
      <c r="D22" s="1208"/>
      <c r="E22" s="1208">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8"/>
      <c r="B23" s="1208"/>
      <c r="C23" s="1208"/>
      <c r="D23" s="1208"/>
      <c r="E23" s="1208"/>
      <c r="F23" s="1208">
        <v>1</v>
      </c>
      <c r="G23" s="1055"/>
      <c r="H23" s="1055"/>
      <c r="I23" s="1260"/>
      <c r="J23" s="1045"/>
      <c r="K23" s="1044"/>
      <c r="L23" s="595" t="str">
        <f>mergeValue(A23) &amp;"."&amp; mergeValue(B23)&amp;"."&amp; mergeValue(C23)&amp;"."&amp; mergeValue(D23)&amp;"."&amp; mergeValue(F23)</f>
        <v>1.1.1.1.1</v>
      </c>
      <c r="M23" s="557" t="s">
        <v>10</v>
      </c>
      <c r="N23" s="583"/>
      <c r="O23" s="1211"/>
      <c r="P23" s="1212"/>
      <c r="Q23" s="1212"/>
      <c r="R23" s="1212"/>
      <c r="S23" s="1212"/>
      <c r="T23" s="1212"/>
      <c r="U23" s="1212"/>
      <c r="V23" s="1212"/>
      <c r="W23" s="1212"/>
      <c r="X23" s="1212"/>
      <c r="Y23" s="1212"/>
      <c r="Z23" s="1212"/>
      <c r="AA23" s="1213"/>
      <c r="AB23" s="632" t="s">
        <v>636</v>
      </c>
      <c r="AD23" s="506" t="str">
        <f>strCheckUnique(AE23:AE28)</f>
        <v/>
      </c>
      <c r="AF23" s="506"/>
    </row>
    <row r="24" spans="1:33" ht="135">
      <c r="A24" s="1208"/>
      <c r="B24" s="1208"/>
      <c r="C24" s="1208"/>
      <c r="D24" s="1208"/>
      <c r="E24" s="1208"/>
      <c r="F24" s="1208"/>
      <c r="G24" s="1208">
        <v>1</v>
      </c>
      <c r="H24" s="1055"/>
      <c r="I24" s="1260"/>
      <c r="J24" s="1261"/>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50"/>
      <c r="X24" s="1215" t="s">
        <v>84</v>
      </c>
      <c r="Y24" s="1250"/>
      <c r="Z24" s="1215"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8"/>
      <c r="B25" s="1208"/>
      <c r="C25" s="1208"/>
      <c r="D25" s="1208"/>
      <c r="E25" s="1208"/>
      <c r="F25" s="1208"/>
      <c r="G25" s="1208"/>
      <c r="H25" s="1055">
        <v>1</v>
      </c>
      <c r="I25" s="1260"/>
      <c r="J25" s="1261"/>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0"/>
      <c r="X25" s="1215"/>
      <c r="Y25" s="1250"/>
      <c r="Z25" s="1215"/>
      <c r="AA25" s="672"/>
      <c r="AB25" s="1225" t="s">
        <v>670</v>
      </c>
      <c r="AC25" s="502" t="str">
        <f>strCheckDate(O25:AA25)</f>
        <v/>
      </c>
      <c r="AF25" s="506"/>
    </row>
    <row r="26" spans="1:33" ht="14.25" hidden="1" customHeight="1">
      <c r="A26" s="1208"/>
      <c r="B26" s="1208"/>
      <c r="C26" s="1208"/>
      <c r="D26" s="1208"/>
      <c r="E26" s="1208"/>
      <c r="F26" s="1208"/>
      <c r="G26" s="1208"/>
      <c r="H26" s="1055"/>
      <c r="I26" s="1260"/>
      <c r="J26" s="1261"/>
      <c r="K26" s="1051"/>
      <c r="L26" s="602"/>
      <c r="M26" s="648"/>
      <c r="N26" s="648"/>
      <c r="O26" s="564"/>
      <c r="P26" s="495"/>
      <c r="Q26" s="495"/>
      <c r="R26" s="495"/>
      <c r="S26" s="495"/>
      <c r="T26" s="495"/>
      <c r="U26" s="561"/>
      <c r="V26" s="586"/>
      <c r="W26" s="1214"/>
      <c r="X26" s="1215"/>
      <c r="Y26" s="1214"/>
      <c r="Z26" s="1215"/>
      <c r="AA26" s="539"/>
      <c r="AB26" s="1226"/>
      <c r="AF26" s="506">
        <f ca="1">OFFSET(AF26,-1,0)</f>
        <v>0</v>
      </c>
    </row>
    <row r="27" spans="1:33" s="477" customFormat="1" ht="15" customHeight="1">
      <c r="A27" s="1208"/>
      <c r="B27" s="1208"/>
      <c r="C27" s="1208"/>
      <c r="D27" s="1208"/>
      <c r="E27" s="1208"/>
      <c r="F27" s="1208"/>
      <c r="G27" s="1208"/>
      <c r="H27" s="1055"/>
      <c r="I27" s="1260"/>
      <c r="J27" s="1261"/>
      <c r="K27" s="1052"/>
      <c r="L27" s="540"/>
      <c r="M27" s="559" t="s">
        <v>41</v>
      </c>
      <c r="N27" s="553"/>
      <c r="O27" s="547"/>
      <c r="P27" s="547"/>
      <c r="Q27" s="547"/>
      <c r="R27" s="547"/>
      <c r="S27" s="547"/>
      <c r="T27" s="547"/>
      <c r="U27" s="547"/>
      <c r="V27" s="547"/>
      <c r="W27" s="565"/>
      <c r="X27" s="566"/>
      <c r="Y27" s="565"/>
      <c r="Z27" s="553"/>
      <c r="AA27" s="562"/>
      <c r="AB27" s="1227"/>
      <c r="AC27" s="503"/>
      <c r="AD27" s="503"/>
      <c r="AE27" s="503"/>
      <c r="AF27" s="503"/>
      <c r="AG27" s="503"/>
    </row>
    <row r="28" spans="1:33" s="477" customFormat="1" ht="15" customHeight="1">
      <c r="A28" s="1208"/>
      <c r="B28" s="1208"/>
      <c r="C28" s="1208"/>
      <c r="D28" s="1208"/>
      <c r="E28" s="1208"/>
      <c r="F28" s="1208"/>
      <c r="G28" s="1055"/>
      <c r="H28" s="1055"/>
      <c r="I28" s="1260"/>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8"/>
      <c r="B29" s="1208"/>
      <c r="C29" s="1208"/>
      <c r="D29" s="1208"/>
      <c r="E29" s="1208"/>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8"/>
      <c r="B30" s="1208"/>
      <c r="C30" s="1208"/>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8"/>
      <c r="B31" s="1208"/>
      <c r="C31" s="1208"/>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8"/>
      <c r="B32" s="1208"/>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8"/>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1" t="s">
        <v>673</v>
      </c>
      <c r="N36" s="1201"/>
      <c r="O36" s="1201"/>
      <c r="P36" s="1201"/>
      <c r="Q36" s="1201"/>
      <c r="R36" s="1201"/>
      <c r="S36" s="1201"/>
      <c r="T36" s="1201"/>
      <c r="U36" s="1201"/>
      <c r="V36" s="1201"/>
      <c r="W36" s="1201"/>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2" t="s">
        <v>492</v>
      </c>
      <c r="G2" s="1203"/>
      <c r="H2" s="1204"/>
      <c r="I2" s="436"/>
    </row>
    <row r="3" spans="1:20" ht="3" customHeight="1"/>
    <row r="4" spans="1:20" s="190" customFormat="1" ht="11.25">
      <c r="A4" s="214"/>
      <c r="B4" s="214"/>
      <c r="C4" s="214"/>
      <c r="D4" s="214"/>
      <c r="F4" s="1160" t="s">
        <v>454</v>
      </c>
      <c r="G4" s="1160"/>
      <c r="H4" s="1160"/>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499</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338"/>
      <c r="G15" s="149" t="s">
        <v>403</v>
      </c>
      <c r="H15" s="339"/>
      <c r="I15" s="340"/>
      <c r="J15" s="334"/>
      <c r="K15" s="214"/>
      <c r="L15" s="214"/>
      <c r="M15" s="214"/>
      <c r="N15" s="214"/>
      <c r="O15" s="214"/>
      <c r="P15" s="214"/>
      <c r="Q15" s="214"/>
      <c r="R15" s="214"/>
      <c r="S15" s="214"/>
      <c r="T15" s="214"/>
    </row>
    <row r="16" spans="1:20" s="190" customFormat="1" ht="18.75">
      <c r="A16" s="1206"/>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2" t="s">
        <v>675</v>
      </c>
      <c r="M5" s="1222"/>
      <c r="N5" s="1222"/>
      <c r="O5" s="1222"/>
      <c r="P5" s="1222"/>
      <c r="Q5" s="1222"/>
      <c r="R5" s="1222"/>
      <c r="S5" s="1222"/>
      <c r="T5" s="1222"/>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28" t="str">
        <f>IF(NameOrPr_ch="",IF(NameOrPr="","",NameOrPr),NameOrPr_ch)</f>
        <v>Комитет тарифного регулирования Волгоградской области</v>
      </c>
      <c r="O7" s="1228"/>
      <c r="P7" s="1228"/>
      <c r="Q7" s="1228"/>
      <c r="R7" s="1228"/>
      <c r="S7" s="1228"/>
      <c r="T7" s="1228"/>
      <c r="U7" s="671"/>
      <c r="AH7" s="587"/>
      <c r="AI7" s="587"/>
      <c r="AJ7" s="587"/>
      <c r="AK7" s="587"/>
    </row>
    <row r="8" spans="1:37" s="493" customFormat="1" ht="18.75">
      <c r="A8" s="507"/>
      <c r="B8" s="507"/>
      <c r="C8" s="507"/>
      <c r="D8" s="507"/>
      <c r="E8" s="507"/>
      <c r="F8" s="507"/>
      <c r="G8" s="507"/>
      <c r="H8" s="507"/>
      <c r="L8" s="501"/>
      <c r="M8" s="674" t="s">
        <v>597</v>
      </c>
      <c r="N8" s="1228" t="str">
        <f>IF(datePr_ch="",IF(datePr="","",datePr),datePr_ch)</f>
        <v>19.12.2018</v>
      </c>
      <c r="O8" s="1228"/>
      <c r="P8" s="1228"/>
      <c r="Q8" s="1228"/>
      <c r="R8" s="1228"/>
      <c r="S8" s="1228"/>
      <c r="T8" s="1228"/>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28" t="str">
        <f>IF(numberPr_ch="",IF(numberPr="","",numberPr),numberPr_ch)</f>
        <v>№46/58</v>
      </c>
      <c r="O9" s="1228"/>
      <c r="P9" s="1228"/>
      <c r="Q9" s="1228"/>
      <c r="R9" s="1228"/>
      <c r="S9" s="1228"/>
      <c r="T9" s="1228"/>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28" t="str">
        <f>IF(IstPub_ch="",IF(IstPub="","",IstPub),IstPub_ch)</f>
        <v xml:space="preserve">Государственная система правовой информации.
Официальный интернет-портал правовой информации. www.pravo.gov.ru         </v>
      </c>
      <c r="O10" s="1228"/>
      <c r="P10" s="1228"/>
      <c r="Q10" s="1228"/>
      <c r="R10" s="1228"/>
      <c r="S10" s="1228"/>
      <c r="T10" s="1228"/>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23"/>
      <c r="M12" s="1223"/>
      <c r="N12" s="568"/>
      <c r="O12" s="1258"/>
      <c r="P12" s="1258"/>
      <c r="Q12" s="1258"/>
      <c r="R12" s="1258"/>
      <c r="S12" s="1258"/>
      <c r="T12" s="1258"/>
      <c r="U12" s="488"/>
      <c r="AE12" s="505" t="s">
        <v>373</v>
      </c>
      <c r="AH12" s="507"/>
      <c r="AI12" s="507"/>
      <c r="AJ12" s="507"/>
      <c r="AK12" s="507"/>
    </row>
    <row r="13" spans="1:37">
      <c r="J13" s="483"/>
      <c r="K13" s="483"/>
      <c r="L13" s="479"/>
      <c r="M13" s="479"/>
      <c r="N13" s="479"/>
      <c r="O13" s="1248"/>
      <c r="P13" s="1248"/>
      <c r="Q13" s="1248"/>
      <c r="R13" s="1248"/>
      <c r="S13" s="1248"/>
      <c r="T13" s="1248"/>
      <c r="U13" s="601"/>
      <c r="Z13" s="1248"/>
      <c r="AA13" s="1248"/>
      <c r="AB13" s="1248"/>
      <c r="AC13" s="1248"/>
      <c r="AD13" s="1248"/>
      <c r="AE13" s="1248"/>
    </row>
    <row r="14" spans="1:37">
      <c r="J14" s="483"/>
      <c r="K14" s="483"/>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3"/>
      <c r="K15" s="483"/>
      <c r="L15" s="1235" t="s">
        <v>92</v>
      </c>
      <c r="M15" s="1235" t="s">
        <v>677</v>
      </c>
      <c r="N15" s="1271" t="s">
        <v>629</v>
      </c>
      <c r="O15" s="1271"/>
      <c r="P15" s="1271"/>
      <c r="Q15" s="1271"/>
      <c r="R15" s="1271" t="s">
        <v>630</v>
      </c>
      <c r="S15" s="1271"/>
      <c r="T15" s="1271"/>
      <c r="U15" s="1271"/>
      <c r="V15" s="1271" t="s">
        <v>631</v>
      </c>
      <c r="W15" s="1271"/>
      <c r="X15" s="1271"/>
      <c r="Y15" s="1271"/>
      <c r="Z15" s="1235" t="s">
        <v>642</v>
      </c>
      <c r="AA15" s="1235"/>
      <c r="AB15" s="1235"/>
      <c r="AC15" s="1235"/>
      <c r="AD15" s="1235"/>
      <c r="AE15" s="1235" t="s">
        <v>341</v>
      </c>
      <c r="AF15" s="1247" t="s">
        <v>275</v>
      </c>
      <c r="AG15" s="1160"/>
    </row>
    <row r="16" spans="1:37" s="525" customFormat="1" ht="27.75" customHeight="1">
      <c r="A16" s="587"/>
      <c r="B16" s="587"/>
      <c r="C16" s="587"/>
      <c r="D16" s="587"/>
      <c r="E16" s="587"/>
      <c r="F16" s="587"/>
      <c r="G16" s="593"/>
      <c r="H16" s="593"/>
      <c r="I16" s="533"/>
      <c r="J16" s="531"/>
      <c r="K16" s="531"/>
      <c r="L16" s="1235"/>
      <c r="M16" s="1235"/>
      <c r="N16" s="1271"/>
      <c r="O16" s="1271"/>
      <c r="P16" s="1271"/>
      <c r="Q16" s="1271"/>
      <c r="R16" s="1271"/>
      <c r="S16" s="1271"/>
      <c r="T16" s="1271"/>
      <c r="U16" s="1271"/>
      <c r="V16" s="1271"/>
      <c r="W16" s="1271"/>
      <c r="X16" s="1271"/>
      <c r="Y16" s="1271"/>
      <c r="Z16" s="1160" t="s">
        <v>680</v>
      </c>
      <c r="AA16" s="1160"/>
      <c r="AB16" s="1160" t="s">
        <v>655</v>
      </c>
      <c r="AC16" s="1160"/>
      <c r="AD16" s="1160"/>
      <c r="AE16" s="1235"/>
      <c r="AF16" s="1247"/>
      <c r="AG16" s="1160"/>
      <c r="AH16" s="587"/>
      <c r="AI16" s="587"/>
      <c r="AJ16" s="587"/>
      <c r="AK16" s="587"/>
    </row>
    <row r="17" spans="1:37" ht="14.25" customHeight="1">
      <c r="J17" s="483"/>
      <c r="K17" s="483"/>
      <c r="L17" s="1235"/>
      <c r="M17" s="1235"/>
      <c r="N17" s="1271"/>
      <c r="O17" s="1271"/>
      <c r="P17" s="1271"/>
      <c r="Q17" s="1271"/>
      <c r="R17" s="1271"/>
      <c r="S17" s="1271"/>
      <c r="T17" s="1271"/>
      <c r="U17" s="1271"/>
      <c r="V17" s="1271"/>
      <c r="W17" s="1271"/>
      <c r="X17" s="1271"/>
      <c r="Y17" s="1271"/>
      <c r="Z17" s="536" t="s">
        <v>678</v>
      </c>
      <c r="AA17" s="536" t="s">
        <v>679</v>
      </c>
      <c r="AB17" s="538" t="s">
        <v>274</v>
      </c>
      <c r="AC17" s="1259" t="s">
        <v>273</v>
      </c>
      <c r="AD17" s="1259"/>
      <c r="AE17" s="1235"/>
      <c r="AF17" s="1247"/>
      <c r="AG17" s="1160"/>
    </row>
    <row r="18" spans="1:37">
      <c r="J18" s="483"/>
      <c r="K18" s="491">
        <v>1</v>
      </c>
      <c r="L18" s="480" t="s">
        <v>93</v>
      </c>
      <c r="M18" s="480" t="s">
        <v>49</v>
      </c>
      <c r="N18" s="1264">
        <f ca="1">OFFSET(N18,0,-1)+1</f>
        <v>3</v>
      </c>
      <c r="O18" s="1264"/>
      <c r="P18" s="1264"/>
      <c r="Q18" s="1264"/>
      <c r="R18" s="1264">
        <f ca="1">OFFSET(N18,0,0)+1</f>
        <v>4</v>
      </c>
      <c r="S18" s="1264"/>
      <c r="T18" s="1264"/>
      <c r="U18" s="1264"/>
      <c r="V18" s="676"/>
      <c r="W18" s="676"/>
      <c r="X18" s="676"/>
      <c r="Y18" s="677">
        <f ca="1">OFFSET(R18,0,0)+1</f>
        <v>5</v>
      </c>
      <c r="Z18" s="489">
        <f ca="1">OFFSET(Z18,0,-1)+1</f>
        <v>6</v>
      </c>
      <c r="AA18" s="489">
        <f ca="1">OFFSET(AA18,0,-1)+1</f>
        <v>7</v>
      </c>
      <c r="AB18" s="489">
        <f ca="1">OFFSET(AB18,0,-1)+1</f>
        <v>8</v>
      </c>
      <c r="AC18" s="1264">
        <f ca="1">OFFSET(AC18,0,-1)+1</f>
        <v>9</v>
      </c>
      <c r="AD18" s="1264"/>
      <c r="AE18" s="489">
        <f ca="1">OFFSET(AE18,0,-2)+1</f>
        <v>10</v>
      </c>
      <c r="AF18" s="525"/>
      <c r="AG18" s="489">
        <f ca="1">OFFSET(AG18,0,-2)+1</f>
        <v>11</v>
      </c>
    </row>
    <row r="19" spans="1:37" ht="22.5">
      <c r="A19" s="1208">
        <v>1</v>
      </c>
      <c r="B19" s="1017"/>
      <c r="C19" s="1017"/>
      <c r="D19" s="1017"/>
      <c r="E19" s="1017"/>
      <c r="F19" s="1010"/>
      <c r="G19" s="1016"/>
      <c r="H19" s="1016"/>
      <c r="I19" s="998"/>
      <c r="J19" s="997"/>
      <c r="K19" s="997"/>
      <c r="L19" s="595">
        <f>mergeValue(A19)</f>
        <v>1</v>
      </c>
      <c r="M19" s="643" t="s">
        <v>20</v>
      </c>
      <c r="N19" s="1265"/>
      <c r="O19" s="1265"/>
      <c r="P19" s="1265"/>
      <c r="Q19" s="1265"/>
      <c r="R19" s="1265"/>
      <c r="S19" s="1265"/>
      <c r="T19" s="1265"/>
      <c r="U19" s="1265"/>
      <c r="V19" s="1265"/>
      <c r="W19" s="1265"/>
      <c r="X19" s="1265"/>
      <c r="Y19" s="1265"/>
      <c r="Z19" s="1265"/>
      <c r="AA19" s="1265"/>
      <c r="AB19" s="1265"/>
      <c r="AC19" s="1265"/>
      <c r="AD19" s="1265"/>
      <c r="AE19" s="1265"/>
      <c r="AF19" s="1265"/>
      <c r="AG19" s="583" t="s">
        <v>477</v>
      </c>
    </row>
    <row r="20" spans="1:37" ht="22.5">
      <c r="A20" s="1208"/>
      <c r="B20" s="1208">
        <v>1</v>
      </c>
      <c r="C20" s="1017"/>
      <c r="D20" s="1017"/>
      <c r="E20" s="1017"/>
      <c r="F20" s="1010"/>
      <c r="G20" s="1019"/>
      <c r="H20" s="1020"/>
      <c r="I20" s="999"/>
      <c r="J20" s="994"/>
      <c r="K20" s="992"/>
      <c r="L20" s="595" t="str">
        <f>mergeValue(A20) &amp;"."&amp; mergeValue(B20)</f>
        <v>1.1</v>
      </c>
      <c r="M20" s="548" t="s">
        <v>16</v>
      </c>
      <c r="N20" s="1266"/>
      <c r="O20" s="1266"/>
      <c r="P20" s="1266"/>
      <c r="Q20" s="1266"/>
      <c r="R20" s="1266"/>
      <c r="S20" s="1266"/>
      <c r="T20" s="1266"/>
      <c r="U20" s="1266"/>
      <c r="V20" s="1266"/>
      <c r="W20" s="1266"/>
      <c r="X20" s="1266"/>
      <c r="Y20" s="1266"/>
      <c r="Z20" s="1266"/>
      <c r="AA20" s="1266"/>
      <c r="AB20" s="1266"/>
      <c r="AC20" s="1266"/>
      <c r="AD20" s="1266"/>
      <c r="AE20" s="1266"/>
      <c r="AF20" s="1266"/>
      <c r="AG20" s="583" t="s">
        <v>478</v>
      </c>
    </row>
    <row r="21" spans="1:37" ht="22.5">
      <c r="A21" s="1208"/>
      <c r="B21" s="1208"/>
      <c r="C21" s="1208">
        <v>1</v>
      </c>
      <c r="D21" s="1017"/>
      <c r="E21" s="1017"/>
      <c r="F21" s="1010"/>
      <c r="G21" s="1019"/>
      <c r="H21" s="1020"/>
      <c r="I21" s="999"/>
      <c r="J21" s="994"/>
      <c r="K21" s="992"/>
      <c r="L21" s="595" t="str">
        <f>mergeValue(A21) &amp;"."&amp; mergeValue(B21)&amp;"."&amp; mergeValue(C21)</f>
        <v>1.1.1</v>
      </c>
      <c r="M21" s="549" t="s">
        <v>7</v>
      </c>
      <c r="N21" s="1266"/>
      <c r="O21" s="1266"/>
      <c r="P21" s="1266"/>
      <c r="Q21" s="1266"/>
      <c r="R21" s="1266"/>
      <c r="S21" s="1266"/>
      <c r="T21" s="1266"/>
      <c r="U21" s="1266"/>
      <c r="V21" s="1266"/>
      <c r="W21" s="1266"/>
      <c r="X21" s="1266"/>
      <c r="Y21" s="1266"/>
      <c r="Z21" s="1266"/>
      <c r="AA21" s="1266"/>
      <c r="AB21" s="1266"/>
      <c r="AC21" s="1266"/>
      <c r="AD21" s="1266"/>
      <c r="AE21" s="1266"/>
      <c r="AF21" s="1266"/>
      <c r="AG21" s="583" t="s">
        <v>634</v>
      </c>
    </row>
    <row r="22" spans="1:37" ht="15" customHeight="1">
      <c r="A22" s="1208"/>
      <c r="B22" s="1208"/>
      <c r="C22" s="1208"/>
      <c r="D22" s="1208">
        <v>1</v>
      </c>
      <c r="E22" s="1017"/>
      <c r="F22" s="1010"/>
      <c r="G22" s="1019"/>
      <c r="H22" s="1020"/>
      <c r="I22" s="999"/>
      <c r="J22" s="994"/>
      <c r="K22" s="992"/>
      <c r="L22" s="595" t="str">
        <f>mergeValue(A22) &amp;"."&amp; mergeValue(B22)&amp;"."&amp; mergeValue(C22)&amp;"."&amp; mergeValue(D22)</f>
        <v>1.1.1.1</v>
      </c>
      <c r="M22" s="550" t="s">
        <v>22</v>
      </c>
      <c r="N22" s="1266"/>
      <c r="O22" s="1266"/>
      <c r="P22" s="1266"/>
      <c r="Q22" s="1266"/>
      <c r="R22" s="1266"/>
      <c r="S22" s="1266"/>
      <c r="T22" s="1266"/>
      <c r="U22" s="1266"/>
      <c r="V22" s="1266"/>
      <c r="W22" s="1266"/>
      <c r="X22" s="1266"/>
      <c r="Y22" s="1266"/>
      <c r="Z22" s="1266"/>
      <c r="AA22" s="1266"/>
      <c r="AB22" s="1266"/>
      <c r="AC22" s="1266"/>
      <c r="AD22" s="1266"/>
      <c r="AE22" s="1266"/>
      <c r="AF22" s="1266"/>
      <c r="AG22" s="583" t="s">
        <v>681</v>
      </c>
    </row>
    <row r="23" spans="1:37" ht="20.100000000000001" customHeight="1">
      <c r="A23" s="1208"/>
      <c r="B23" s="1208"/>
      <c r="C23" s="1208"/>
      <c r="D23" s="1208"/>
      <c r="E23" s="1208">
        <v>1</v>
      </c>
      <c r="F23" s="1010"/>
      <c r="G23" s="1019"/>
      <c r="H23" s="1020"/>
      <c r="I23" s="1021"/>
      <c r="J23" s="1011"/>
      <c r="K23" s="1164"/>
      <c r="L23" s="1269" t="str">
        <f>mergeValue(A23) &amp;"."&amp; mergeValue(B23)&amp;"."&amp; mergeValue(C23)&amp;"."&amp; mergeValue(D23)&amp;"."&amp; mergeValue(E23)</f>
        <v>1.1.1.1.1</v>
      </c>
      <c r="M23" s="1270"/>
      <c r="N23" s="1215" t="s">
        <v>85</v>
      </c>
      <c r="O23" s="1277"/>
      <c r="P23" s="1275">
        <v>1</v>
      </c>
      <c r="Q23" s="1267"/>
      <c r="R23" s="1215" t="s">
        <v>85</v>
      </c>
      <c r="S23" s="1277"/>
      <c r="T23" s="1275">
        <v>1</v>
      </c>
      <c r="U23" s="1267"/>
      <c r="V23" s="1215" t="s">
        <v>85</v>
      </c>
      <c r="W23" s="563"/>
      <c r="X23" s="541">
        <v>1</v>
      </c>
      <c r="Y23" s="1098"/>
      <c r="Z23" s="673"/>
      <c r="AA23" s="673"/>
      <c r="AB23" s="1250"/>
      <c r="AC23" s="1215" t="s">
        <v>84</v>
      </c>
      <c r="AD23" s="1250"/>
      <c r="AE23" s="1215" t="s">
        <v>85</v>
      </c>
      <c r="AF23" s="580"/>
      <c r="AG23" s="1272" t="s">
        <v>682</v>
      </c>
      <c r="AH23" s="502" t="str">
        <f>strCheckDate(Z24:AF24)</f>
        <v/>
      </c>
      <c r="AI23" s="506" t="str">
        <f>IF(AND(COUNTIF(AJ18:AJ27,AJ23)&gt;1,AJ23&lt;&gt;""),"ErrUnique:HasDoubleConn","")</f>
        <v/>
      </c>
      <c r="AJ23" s="506"/>
      <c r="AK23" s="506"/>
    </row>
    <row r="24" spans="1:37" ht="20.100000000000001" customHeight="1">
      <c r="A24" s="1208"/>
      <c r="B24" s="1208"/>
      <c r="C24" s="1208"/>
      <c r="D24" s="1208"/>
      <c r="E24" s="1208"/>
      <c r="F24" s="1010"/>
      <c r="G24" s="1019"/>
      <c r="H24" s="1020"/>
      <c r="I24" s="1021"/>
      <c r="J24" s="1011"/>
      <c r="K24" s="1164"/>
      <c r="L24" s="1269"/>
      <c r="M24" s="1270"/>
      <c r="N24" s="1215"/>
      <c r="O24" s="1277"/>
      <c r="P24" s="1275"/>
      <c r="Q24" s="1276"/>
      <c r="R24" s="1215"/>
      <c r="S24" s="1277"/>
      <c r="T24" s="1275"/>
      <c r="U24" s="1268"/>
      <c r="V24" s="1215"/>
      <c r="W24" s="603"/>
      <c r="X24" s="567"/>
      <c r="Y24" s="567"/>
      <c r="Z24" s="574"/>
      <c r="AA24" s="605" t="str">
        <f>AB23 &amp; "-" &amp; AD23</f>
        <v>-</v>
      </c>
      <c r="AB24" s="1214"/>
      <c r="AC24" s="1215"/>
      <c r="AD24" s="1214"/>
      <c r="AE24" s="1215"/>
      <c r="AF24" s="675"/>
      <c r="AG24" s="1273"/>
      <c r="AI24" s="506"/>
      <c r="AJ24" s="506"/>
      <c r="AK24" s="506"/>
    </row>
    <row r="25" spans="1:37" ht="20.100000000000001" customHeight="1">
      <c r="A25" s="1208"/>
      <c r="B25" s="1208"/>
      <c r="C25" s="1208"/>
      <c r="D25" s="1208"/>
      <c r="E25" s="1208"/>
      <c r="F25" s="1010"/>
      <c r="G25" s="1019"/>
      <c r="H25" s="1020"/>
      <c r="I25" s="1021"/>
      <c r="J25" s="1011"/>
      <c r="K25" s="1164"/>
      <c r="L25" s="1269"/>
      <c r="M25" s="1270"/>
      <c r="N25" s="1215"/>
      <c r="O25" s="1277"/>
      <c r="P25" s="1275"/>
      <c r="Q25" s="1268"/>
      <c r="R25" s="1215"/>
      <c r="S25" s="604"/>
      <c r="T25" s="560"/>
      <c r="U25" s="567"/>
      <c r="V25" s="573"/>
      <c r="W25" s="573"/>
      <c r="X25" s="573"/>
      <c r="Y25" s="573"/>
      <c r="Z25" s="574"/>
      <c r="AA25" s="574"/>
      <c r="AB25" s="575"/>
      <c r="AC25" s="566"/>
      <c r="AD25" s="566"/>
      <c r="AE25" s="575"/>
      <c r="AF25" s="566"/>
      <c r="AG25" s="1273"/>
      <c r="AI25" s="506"/>
      <c r="AJ25" s="506"/>
      <c r="AK25" s="506"/>
    </row>
    <row r="26" spans="1:37" ht="20.100000000000001" customHeight="1">
      <c r="A26" s="1208"/>
      <c r="B26" s="1208"/>
      <c r="C26" s="1208"/>
      <c r="D26" s="1208"/>
      <c r="E26" s="1208"/>
      <c r="F26" s="1010"/>
      <c r="G26" s="1019"/>
      <c r="H26" s="1020"/>
      <c r="I26" s="1021"/>
      <c r="J26" s="1011"/>
      <c r="K26" s="1164"/>
      <c r="L26" s="1269"/>
      <c r="M26" s="1270"/>
      <c r="N26" s="1215"/>
      <c r="O26" s="576"/>
      <c r="P26" s="578"/>
      <c r="Q26" s="577"/>
      <c r="R26" s="573"/>
      <c r="S26" s="573"/>
      <c r="T26" s="573"/>
      <c r="U26" s="573"/>
      <c r="V26" s="573"/>
      <c r="W26" s="573"/>
      <c r="X26" s="573"/>
      <c r="Y26" s="573"/>
      <c r="Z26" s="574"/>
      <c r="AA26" s="574"/>
      <c r="AB26" s="575"/>
      <c r="AC26" s="566"/>
      <c r="AD26" s="566"/>
      <c r="AE26" s="575"/>
      <c r="AF26" s="566"/>
      <c r="AG26" s="1273"/>
      <c r="AI26" s="506"/>
      <c r="AJ26" s="506"/>
      <c r="AK26" s="506"/>
    </row>
    <row r="27" spans="1:37" s="477" customFormat="1" ht="15" customHeight="1">
      <c r="A27" s="1208"/>
      <c r="B27" s="1208"/>
      <c r="C27" s="1208"/>
      <c r="D27" s="1208"/>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4"/>
      <c r="AH27" s="503"/>
      <c r="AI27" s="503"/>
      <c r="AJ27" s="213"/>
      <c r="AK27" s="213"/>
    </row>
    <row r="28" spans="1:37" s="477" customFormat="1" ht="15" customHeight="1">
      <c r="A28" s="1208"/>
      <c r="B28" s="1208"/>
      <c r="C28" s="1208"/>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8"/>
      <c r="B29" s="1208"/>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8"/>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1" t="s">
        <v>683</v>
      </c>
      <c r="N33" s="1201"/>
      <c r="O33" s="1201"/>
      <c r="P33" s="1201"/>
      <c r="Q33" s="1201"/>
      <c r="R33" s="1201"/>
      <c r="S33" s="1201"/>
      <c r="T33" s="1201"/>
      <c r="U33" s="1201"/>
      <c r="V33" s="1201"/>
      <c r="W33" s="1201"/>
      <c r="X33" s="1201"/>
      <c r="Y33" s="1201"/>
      <c r="Z33" s="1201"/>
      <c r="AA33" s="1201"/>
      <c r="AB33" s="1201"/>
      <c r="AC33" s="1201"/>
      <c r="AD33" s="1201"/>
      <c r="AE33" s="1201"/>
      <c r="AF33" s="1201"/>
      <c r="AG33" s="1201"/>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2" t="s">
        <v>492</v>
      </c>
      <c r="G2" s="1203"/>
      <c r="H2" s="1204"/>
      <c r="I2" s="436"/>
    </row>
    <row r="3" spans="1:20" ht="3" customHeight="1"/>
    <row r="4" spans="1:20" s="190" customFormat="1" ht="11.25">
      <c r="A4" s="214"/>
      <c r="B4" s="214"/>
      <c r="C4" s="214"/>
      <c r="D4" s="214"/>
      <c r="F4" s="1160" t="s">
        <v>454</v>
      </c>
      <c r="G4" s="1160"/>
      <c r="H4" s="1160"/>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499</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421"/>
      <c r="G15" s="195" t="s">
        <v>403</v>
      </c>
      <c r="H15" s="422"/>
      <c r="I15" s="423"/>
      <c r="J15" s="334"/>
      <c r="K15" s="214"/>
      <c r="L15" s="214"/>
      <c r="M15" s="214"/>
      <c r="N15" s="214"/>
      <c r="O15" s="214"/>
      <c r="P15" s="214"/>
      <c r="Q15" s="214"/>
      <c r="R15" s="214"/>
      <c r="S15" s="214"/>
      <c r="T15" s="214"/>
    </row>
    <row r="16" spans="1:20" s="190" customFormat="1" ht="18.75">
      <c r="A16" s="1206"/>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43463.497731481482</v>
      </c>
      <c r="B2" s="12" t="s">
        <v>774</v>
      </c>
      <c r="C2" s="12" t="s">
        <v>442</v>
      </c>
    </row>
    <row r="3" spans="1:4">
      <c r="A3" s="1120">
        <v>43463.497743055559</v>
      </c>
      <c r="B3" s="12" t="s">
        <v>775</v>
      </c>
      <c r="C3" s="12" t="s">
        <v>442</v>
      </c>
    </row>
    <row r="4" spans="1:4">
      <c r="A4" s="1120">
        <v>43463.498067129629</v>
      </c>
      <c r="B4" s="12" t="s">
        <v>774</v>
      </c>
      <c r="C4" s="12" t="s">
        <v>442</v>
      </c>
    </row>
    <row r="5" spans="1:4">
      <c r="A5" s="1120">
        <v>43463.498078703706</v>
      </c>
      <c r="B5" s="12" t="s">
        <v>775</v>
      </c>
      <c r="C5" s="12" t="s">
        <v>442</v>
      </c>
    </row>
    <row r="6" spans="1:4">
      <c r="A6" s="1120">
        <v>43463.49931712963</v>
      </c>
      <c r="B6" s="12" t="s">
        <v>774</v>
      </c>
      <c r="C6" s="12" t="s">
        <v>442</v>
      </c>
    </row>
    <row r="7" spans="1:4">
      <c r="A7" s="1120">
        <v>43463.499328703707</v>
      </c>
      <c r="B7" s="12" t="s">
        <v>775</v>
      </c>
      <c r="C7" s="12" t="s">
        <v>442</v>
      </c>
    </row>
    <row r="8" spans="1:4">
      <c r="A8" s="1120">
        <v>43474.68378472222</v>
      </c>
      <c r="B8" s="12" t="s">
        <v>774</v>
      </c>
      <c r="C8" s="12" t="s">
        <v>442</v>
      </c>
    </row>
    <row r="9" spans="1:4">
      <c r="A9" s="1120">
        <v>43474.683796296296</v>
      </c>
      <c r="B9" s="12" t="s">
        <v>775</v>
      </c>
      <c r="C9" s="12" t="s">
        <v>442</v>
      </c>
    </row>
    <row r="10" spans="1:4">
      <c r="A10" s="1120">
        <v>43474.684884259259</v>
      </c>
      <c r="B10" s="12" t="s">
        <v>774</v>
      </c>
      <c r="C10" s="12" t="s">
        <v>442</v>
      </c>
    </row>
    <row r="11" spans="1:4">
      <c r="A11" s="1120">
        <v>43474.684895833336</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2" t="s">
        <v>687</v>
      </c>
      <c r="M5" s="1222"/>
      <c r="N5" s="1222"/>
      <c r="O5" s="1222"/>
      <c r="P5" s="1222"/>
      <c r="Q5" s="1222"/>
      <c r="R5" s="1222"/>
      <c r="S5" s="1222"/>
      <c r="T5" s="1222"/>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53" t="str">
        <f>IF(NameOrPr_ch="",IF(NameOrPr="","",NameOrPr),NameOrPr_ch)</f>
        <v>Комитет тарифного регулирования Волгоградской области</v>
      </c>
      <c r="P7" s="1254"/>
      <c r="Q7" s="1254"/>
      <c r="R7" s="1254"/>
      <c r="S7" s="1254"/>
      <c r="T7" s="1255"/>
      <c r="U7" s="669"/>
      <c r="Y7" s="1015"/>
      <c r="Z7" s="507"/>
      <c r="AA7" s="507"/>
      <c r="AB7" s="507"/>
      <c r="AC7" s="507"/>
    </row>
    <row r="8" spans="1:29" s="572" customFormat="1" ht="18.75">
      <c r="A8" s="592"/>
      <c r="B8" s="592"/>
      <c r="C8" s="592"/>
      <c r="D8" s="592"/>
      <c r="E8" s="592"/>
      <c r="F8" s="592"/>
      <c r="G8" s="592"/>
      <c r="H8" s="592"/>
      <c r="L8" s="501"/>
      <c r="M8" s="619" t="s">
        <v>597</v>
      </c>
      <c r="N8" s="668"/>
      <c r="O8" s="1253" t="str">
        <f>IF(datePr_ch="",IF(datePr="","",datePr),datePr_ch)</f>
        <v>19.12.2018</v>
      </c>
      <c r="P8" s="1254"/>
      <c r="Q8" s="1254"/>
      <c r="R8" s="1254"/>
      <c r="S8" s="1254"/>
      <c r="T8" s="1255"/>
      <c r="U8" s="669"/>
      <c r="Y8" s="1015"/>
      <c r="Z8" s="592"/>
      <c r="AA8" s="592"/>
      <c r="AB8" s="592"/>
      <c r="AC8" s="592"/>
    </row>
    <row r="9" spans="1:29" s="493" customFormat="1" ht="18.75">
      <c r="A9" s="507"/>
      <c r="B9" s="507"/>
      <c r="C9" s="507"/>
      <c r="D9" s="507"/>
      <c r="E9" s="507"/>
      <c r="F9" s="507"/>
      <c r="G9" s="507"/>
      <c r="H9" s="507"/>
      <c r="L9" s="554"/>
      <c r="M9" s="619" t="s">
        <v>596</v>
      </c>
      <c r="N9" s="668"/>
      <c r="O9" s="1253" t="str">
        <f>IF(numberPr_ch="",IF(numberPr="","",numberPr),numberPr_ch)</f>
        <v>№46/58</v>
      </c>
      <c r="P9" s="1254"/>
      <c r="Q9" s="1254"/>
      <c r="R9" s="1254"/>
      <c r="S9" s="1254"/>
      <c r="T9" s="1255"/>
      <c r="U9" s="669"/>
      <c r="Y9" s="1015"/>
      <c r="Z9" s="507"/>
      <c r="AA9" s="507"/>
      <c r="AB9" s="507"/>
      <c r="AC9" s="507"/>
    </row>
    <row r="10" spans="1:29" s="493" customFormat="1" ht="18.75">
      <c r="A10" s="507"/>
      <c r="B10" s="507"/>
      <c r="C10" s="507"/>
      <c r="D10" s="507"/>
      <c r="E10" s="507"/>
      <c r="F10" s="507"/>
      <c r="G10" s="507"/>
      <c r="H10" s="507"/>
      <c r="L10" s="554"/>
      <c r="M10" s="619" t="s">
        <v>502</v>
      </c>
      <c r="N10" s="668"/>
      <c r="O10" s="1253" t="str">
        <f>IF(IstPub_ch="",IF(IstPub="","",IstPub),IstPub_ch)</f>
        <v xml:space="preserve">Государственная система правовой информации.
Официальный интернет-портал правовой информации. www.pravo.gov.ru         </v>
      </c>
      <c r="P10" s="1254"/>
      <c r="Q10" s="1254"/>
      <c r="R10" s="1254"/>
      <c r="S10" s="1254"/>
      <c r="T10" s="1255"/>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23"/>
      <c r="M12" s="1223"/>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8"/>
      <c r="R13" s="1248"/>
      <c r="S13" s="1248"/>
      <c r="T13" s="1248"/>
      <c r="U13" s="1248"/>
      <c r="V13" s="1248"/>
    </row>
    <row r="14" spans="1:29">
      <c r="J14" s="483"/>
      <c r="K14" s="483"/>
      <c r="L14" s="1160" t="s">
        <v>454</v>
      </c>
      <c r="M14" s="1160"/>
      <c r="N14" s="1160"/>
      <c r="O14" s="1160"/>
      <c r="P14" s="1160"/>
      <c r="Q14" s="1160"/>
      <c r="R14" s="1160"/>
      <c r="S14" s="1160"/>
      <c r="T14" s="1160"/>
      <c r="U14" s="1160"/>
      <c r="V14" s="1160"/>
      <c r="W14" s="1160"/>
      <c r="X14" s="1160" t="s">
        <v>455</v>
      </c>
    </row>
    <row r="15" spans="1:29" ht="14.25" customHeight="1">
      <c r="J15" s="483"/>
      <c r="K15" s="483"/>
      <c r="L15" s="1235" t="s">
        <v>92</v>
      </c>
      <c r="M15" s="1235" t="s">
        <v>627</v>
      </c>
      <c r="N15" s="536"/>
      <c r="O15" s="1235" t="s">
        <v>628</v>
      </c>
      <c r="P15" s="1271" t="s">
        <v>629</v>
      </c>
      <c r="Q15" s="1271" t="s">
        <v>642</v>
      </c>
      <c r="R15" s="1271"/>
      <c r="S15" s="1271"/>
      <c r="T15" s="1271"/>
      <c r="U15" s="1271"/>
      <c r="V15" s="1235" t="s">
        <v>341</v>
      </c>
      <c r="W15" s="1247" t="s">
        <v>275</v>
      </c>
      <c r="X15" s="1160"/>
    </row>
    <row r="16" spans="1:29" s="525" customFormat="1" ht="25.5" customHeight="1">
      <c r="A16" s="587"/>
      <c r="B16" s="587"/>
      <c r="C16" s="587"/>
      <c r="D16" s="587"/>
      <c r="E16" s="587"/>
      <c r="F16" s="587"/>
      <c r="G16" s="593"/>
      <c r="H16" s="593"/>
      <c r="I16" s="533"/>
      <c r="J16" s="531"/>
      <c r="K16" s="531"/>
      <c r="L16" s="1235"/>
      <c r="M16" s="1235"/>
      <c r="N16" s="536"/>
      <c r="O16" s="1235"/>
      <c r="P16" s="1271"/>
      <c r="Q16" s="1271" t="s">
        <v>680</v>
      </c>
      <c r="R16" s="1271"/>
      <c r="S16" s="1262" t="s">
        <v>655</v>
      </c>
      <c r="T16" s="1262"/>
      <c r="U16" s="1262"/>
      <c r="V16" s="1235"/>
      <c r="W16" s="1247"/>
      <c r="X16" s="1160"/>
      <c r="Y16" s="1010"/>
      <c r="Z16" s="587"/>
      <c r="AA16" s="587"/>
      <c r="AB16" s="587"/>
      <c r="AC16" s="587"/>
    </row>
    <row r="17" spans="1:29" ht="14.25" customHeight="1">
      <c r="J17" s="483"/>
      <c r="K17" s="483"/>
      <c r="L17" s="1235"/>
      <c r="M17" s="1235"/>
      <c r="N17" s="536"/>
      <c r="O17" s="1235"/>
      <c r="P17" s="1271"/>
      <c r="Q17" s="536" t="s">
        <v>678</v>
      </c>
      <c r="R17" s="536" t="s">
        <v>679</v>
      </c>
      <c r="S17" s="538" t="s">
        <v>274</v>
      </c>
      <c r="T17" s="1259" t="s">
        <v>273</v>
      </c>
      <c r="U17" s="1259"/>
      <c r="V17" s="1235"/>
      <c r="W17" s="1247"/>
      <c r="X17" s="116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4">
        <f t="shared" ca="1" si="0"/>
        <v>8</v>
      </c>
      <c r="U18" s="1264"/>
      <c r="V18" s="489">
        <f ca="1">OFFSET(V18,0,-2)+1</f>
        <v>9</v>
      </c>
      <c r="W18" s="525"/>
      <c r="X18" s="489">
        <f ca="1">OFFSET(X18,0,-2)+1</f>
        <v>10</v>
      </c>
    </row>
    <row r="19" spans="1:29" ht="22.5">
      <c r="A19" s="1208">
        <v>1</v>
      </c>
      <c r="B19" s="982"/>
      <c r="C19" s="982"/>
      <c r="D19" s="982"/>
      <c r="E19" s="982"/>
      <c r="F19" s="982"/>
      <c r="G19" s="983"/>
      <c r="H19" s="983"/>
      <c r="I19" s="985"/>
      <c r="J19" s="977"/>
      <c r="K19" s="977"/>
      <c r="L19" s="595">
        <f>mergeValue(A19)</f>
        <v>1</v>
      </c>
      <c r="M19" s="643" t="s">
        <v>20</v>
      </c>
      <c r="N19" s="582"/>
      <c r="O19" s="1249"/>
      <c r="P19" s="1249"/>
      <c r="Q19" s="1249"/>
      <c r="R19" s="1249"/>
      <c r="S19" s="1249"/>
      <c r="T19" s="1249"/>
      <c r="U19" s="1249"/>
      <c r="V19" s="1249"/>
      <c r="W19" s="1249"/>
      <c r="X19" s="583" t="s">
        <v>477</v>
      </c>
    </row>
    <row r="20" spans="1:29" ht="22.5">
      <c r="A20" s="1208"/>
      <c r="B20" s="1208">
        <v>1</v>
      </c>
      <c r="C20" s="982"/>
      <c r="D20" s="982"/>
      <c r="E20" s="982"/>
      <c r="F20" s="982"/>
      <c r="G20" s="987"/>
      <c r="H20" s="984"/>
      <c r="I20" s="989"/>
      <c r="J20" s="974"/>
      <c r="K20" s="973"/>
      <c r="L20" s="595" t="str">
        <f>mergeValue(A20) &amp;"."&amp; mergeValue(B20)</f>
        <v>1.1</v>
      </c>
      <c r="M20" s="548" t="s">
        <v>16</v>
      </c>
      <c r="N20" s="582"/>
      <c r="O20" s="1249"/>
      <c r="P20" s="1249"/>
      <c r="Q20" s="1249"/>
      <c r="R20" s="1249"/>
      <c r="S20" s="1249"/>
      <c r="T20" s="1249"/>
      <c r="U20" s="1249"/>
      <c r="V20" s="1249"/>
      <c r="W20" s="1249"/>
      <c r="X20" s="583" t="s">
        <v>478</v>
      </c>
    </row>
    <row r="21" spans="1:29" ht="22.5">
      <c r="A21" s="1208"/>
      <c r="B21" s="1208"/>
      <c r="C21" s="1208">
        <v>1</v>
      </c>
      <c r="D21" s="982"/>
      <c r="E21" s="982"/>
      <c r="F21" s="982"/>
      <c r="G21" s="987"/>
      <c r="H21" s="984"/>
      <c r="I21" s="990"/>
      <c r="J21" s="974"/>
      <c r="K21" s="973"/>
      <c r="L21" s="595" t="str">
        <f>mergeValue(A21) &amp;"."&amp; mergeValue(B21)&amp;"."&amp; mergeValue(C21)</f>
        <v>1.1.1</v>
      </c>
      <c r="M21" s="549" t="s">
        <v>7</v>
      </c>
      <c r="N21" s="582"/>
      <c r="O21" s="1249"/>
      <c r="P21" s="1249"/>
      <c r="Q21" s="1249"/>
      <c r="R21" s="1249"/>
      <c r="S21" s="1249"/>
      <c r="T21" s="1249"/>
      <c r="U21" s="1249"/>
      <c r="V21" s="1249"/>
      <c r="W21" s="1249"/>
      <c r="X21" s="583" t="s">
        <v>634</v>
      </c>
    </row>
    <row r="22" spans="1:29">
      <c r="A22" s="1208"/>
      <c r="B22" s="1208"/>
      <c r="C22" s="1208"/>
      <c r="D22" s="1208">
        <v>1</v>
      </c>
      <c r="E22" s="982"/>
      <c r="F22" s="982"/>
      <c r="G22" s="987"/>
      <c r="H22" s="984"/>
      <c r="I22" s="990"/>
      <c r="J22" s="988"/>
      <c r="K22" s="973"/>
      <c r="L22" s="595" t="str">
        <f>mergeValue(A22) &amp;"."&amp; mergeValue(B22)&amp;"."&amp; mergeValue(C22)&amp;"."&amp; mergeValue(D22)</f>
        <v>1.1.1.1</v>
      </c>
      <c r="M22" s="550" t="s">
        <v>22</v>
      </c>
      <c r="N22" s="582"/>
      <c r="O22" s="1249"/>
      <c r="P22" s="1249"/>
      <c r="Q22" s="1249"/>
      <c r="R22" s="1249"/>
      <c r="S22" s="1249"/>
      <c r="T22" s="1249"/>
      <c r="U22" s="1249"/>
      <c r="V22" s="1249"/>
      <c r="W22" s="1249"/>
      <c r="X22" s="1022" t="s">
        <v>688</v>
      </c>
    </row>
    <row r="23" spans="1:29" ht="42.95" customHeight="1">
      <c r="A23" s="1208"/>
      <c r="B23" s="1208"/>
      <c r="C23" s="1208"/>
      <c r="D23" s="1208"/>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25" t="s">
        <v>689</v>
      </c>
      <c r="Y23" s="1010" t="str">
        <f>strCheckDateTwo(N23:W23)</f>
        <v/>
      </c>
    </row>
    <row r="24" spans="1:29" hidden="1">
      <c r="A24" s="1208"/>
      <c r="B24" s="1208"/>
      <c r="C24" s="1208"/>
      <c r="D24" s="1208"/>
      <c r="E24" s="982"/>
      <c r="F24" s="982"/>
      <c r="G24" s="987"/>
      <c r="H24" s="984"/>
      <c r="I24" s="990"/>
      <c r="J24" s="988"/>
      <c r="K24" s="978"/>
      <c r="L24" s="633"/>
      <c r="M24" s="563"/>
      <c r="N24" s="648"/>
      <c r="O24" s="648"/>
      <c r="P24" s="648"/>
      <c r="Q24" s="648"/>
      <c r="R24" s="586" t="str">
        <f>S23 &amp; "-" &amp; U23</f>
        <v>-</v>
      </c>
      <c r="S24" s="514"/>
      <c r="T24" s="588"/>
      <c r="U24" s="514"/>
      <c r="V24" s="648"/>
      <c r="W24" s="840"/>
      <c r="X24" s="1226"/>
    </row>
    <row r="25" spans="1:29" ht="15" customHeight="1">
      <c r="A25" s="1208"/>
      <c r="B25" s="1208"/>
      <c r="C25" s="1208"/>
      <c r="D25" s="1208"/>
      <c r="E25" s="982"/>
      <c r="F25" s="982"/>
      <c r="G25" s="987"/>
      <c r="H25" s="984"/>
      <c r="I25" s="990"/>
      <c r="J25" s="988"/>
      <c r="K25" s="978"/>
      <c r="L25" s="540"/>
      <c r="M25" s="553" t="s">
        <v>5</v>
      </c>
      <c r="N25" s="551"/>
      <c r="O25" s="547"/>
      <c r="P25" s="547"/>
      <c r="Q25" s="547"/>
      <c r="R25" s="547"/>
      <c r="S25" s="575"/>
      <c r="T25" s="566"/>
      <c r="U25" s="565"/>
      <c r="V25" s="551"/>
      <c r="W25" s="551"/>
      <c r="X25" s="1227"/>
    </row>
    <row r="26" spans="1:29" s="477" customFormat="1" ht="15" customHeight="1">
      <c r="A26" s="1208"/>
      <c r="B26" s="1208"/>
      <c r="C26" s="1208"/>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8"/>
      <c r="B27" s="1208"/>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8"/>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1" t="s">
        <v>690</v>
      </c>
      <c r="N31" s="1201"/>
      <c r="O31" s="1201"/>
      <c r="P31" s="1201"/>
      <c r="Q31" s="1201"/>
      <c r="R31" s="1201"/>
      <c r="S31" s="1201"/>
      <c r="T31" s="1201"/>
      <c r="U31" s="1201"/>
      <c r="V31" s="1201"/>
      <c r="W31" s="1201"/>
      <c r="X31" s="1201"/>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2" t="s">
        <v>492</v>
      </c>
      <c r="G2" s="1203"/>
      <c r="H2" s="1204"/>
      <c r="I2" s="436"/>
    </row>
    <row r="3" spans="1:20" ht="3" customHeight="1"/>
    <row r="4" spans="1:20" s="190" customFormat="1" ht="11.25">
      <c r="A4" s="214"/>
      <c r="B4" s="214"/>
      <c r="C4" s="214"/>
      <c r="D4" s="214"/>
      <c r="F4" s="1160" t="s">
        <v>454</v>
      </c>
      <c r="G4" s="1160"/>
      <c r="H4" s="1160"/>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496</v>
      </c>
      <c r="H9" s="317" t="str">
        <f>IF('Перечень тарифов'!F21="","наименование отсутствует","" &amp; 'Перечень тарифов'!F21 &amp; "")</f>
        <v>Передача. Теплоноситель; Сбыт. Теплоноситель</v>
      </c>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6"/>
      <c r="B11" s="1206">
        <v>1</v>
      </c>
      <c r="C11" s="441"/>
      <c r="D11" s="441"/>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6"/>
      <c r="B12" s="1206"/>
      <c r="C12" s="1206">
        <v>1</v>
      </c>
      <c r="D12" s="441"/>
      <c r="F12" s="335" t="str">
        <f>"4."&amp;mergeValue(A12) &amp;"."&amp;mergeValue(B12)&amp;"."&amp;mergeValue(C12)</f>
        <v>4.1.1.1</v>
      </c>
      <c r="G12" s="341" t="s">
        <v>498</v>
      </c>
      <c r="H12" s="317" t="str">
        <f>IF(Территории!H13="","","" &amp; Территории!H13 &amp; "")</f>
        <v>городской округ город Волжский</v>
      </c>
      <c r="I12" s="196" t="s">
        <v>501</v>
      </c>
      <c r="J12" s="334"/>
      <c r="K12" s="214"/>
      <c r="L12" s="214"/>
      <c r="M12" s="214"/>
      <c r="N12" s="214"/>
      <c r="O12" s="214"/>
      <c r="P12" s="214"/>
      <c r="Q12" s="214"/>
      <c r="R12" s="214"/>
      <c r="S12" s="214"/>
      <c r="T12" s="214"/>
    </row>
    <row r="13" spans="1:20" s="190" customFormat="1" ht="56.25">
      <c r="A13" s="1206"/>
      <c r="B13" s="1206"/>
      <c r="C13" s="1206"/>
      <c r="D13" s="441">
        <v>1</v>
      </c>
      <c r="F13" s="335" t="str">
        <f>"4."&amp;mergeValue(A13) &amp;"."&amp;mergeValue(B13)&amp;"."&amp;mergeValue(C13)&amp;"."&amp;mergeValue(D13)</f>
        <v>4.1.1.1.1</v>
      </c>
      <c r="G13" s="420" t="s">
        <v>499</v>
      </c>
      <c r="H13" s="317" t="str">
        <f>IF(Территории!R14="","","" &amp; Территории!R14 &amp; "")</f>
        <v>городской округ город Волжский (18710000)</v>
      </c>
      <c r="I13" s="1108"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1" t="s">
        <v>594</v>
      </c>
      <c r="H15" s="1201"/>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2" t="s">
        <v>731</v>
      </c>
      <c r="E5" s="1222"/>
      <c r="F5" s="1222"/>
      <c r="G5" s="438"/>
    </row>
    <row r="6" spans="1:16" ht="3" customHeight="1">
      <c r="C6" s="86"/>
      <c r="D6" s="37"/>
      <c r="E6" s="84"/>
      <c r="F6" s="83"/>
      <c r="G6" s="286"/>
    </row>
    <row r="7" spans="1:16">
      <c r="C7" s="86"/>
      <c r="D7" s="1235" t="s">
        <v>454</v>
      </c>
      <c r="E7" s="1235"/>
      <c r="F7" s="1235"/>
      <c r="G7" s="1278" t="s">
        <v>455</v>
      </c>
    </row>
    <row r="8" spans="1:16">
      <c r="C8" s="86"/>
      <c r="D8" s="103" t="s">
        <v>92</v>
      </c>
      <c r="E8" s="113" t="s">
        <v>457</v>
      </c>
      <c r="F8" s="113" t="s">
        <v>456</v>
      </c>
      <c r="G8" s="1278"/>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5" t="s">
        <v>598</v>
      </c>
    </row>
    <row r="13" spans="1:16" ht="15" customHeight="1">
      <c r="A13" s="285"/>
      <c r="C13" s="86"/>
      <c r="D13" s="114"/>
      <c r="E13" s="301" t="s">
        <v>328</v>
      </c>
      <c r="F13" s="298"/>
      <c r="G13" s="1227"/>
    </row>
    <row r="14" spans="1:16">
      <c r="A14" s="285"/>
      <c r="C14" s="86"/>
      <c r="D14" s="187" t="s">
        <v>329</v>
      </c>
      <c r="E14" s="287" t="s">
        <v>695</v>
      </c>
      <c r="F14" s="295" t="s">
        <v>458</v>
      </c>
      <c r="G14" s="791"/>
    </row>
    <row r="15" spans="1:16" ht="42.95" customHeight="1">
      <c r="A15" s="285"/>
      <c r="C15" s="86"/>
      <c r="D15" s="187" t="s">
        <v>443</v>
      </c>
      <c r="E15" s="289"/>
      <c r="F15" s="1099"/>
      <c r="G15" s="1225" t="s">
        <v>696</v>
      </c>
    </row>
    <row r="16" spans="1:16" s="801" customFormat="1" ht="15" customHeight="1">
      <c r="A16" s="805"/>
      <c r="B16" s="186"/>
      <c r="C16" s="688"/>
      <c r="D16" s="826"/>
      <c r="E16" s="829" t="s">
        <v>328</v>
      </c>
      <c r="F16" s="792"/>
      <c r="G16" s="1227"/>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leftLabels="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2" t="s">
        <v>492</v>
      </c>
      <c r="G2" s="1203"/>
      <c r="H2" s="1204"/>
      <c r="I2" s="808"/>
    </row>
    <row r="3" spans="1:20" ht="3" customHeight="1"/>
    <row r="4" spans="1:20" s="1009" customFormat="1" ht="11.25">
      <c r="A4" s="1015"/>
      <c r="B4" s="1015"/>
      <c r="C4" s="1015"/>
      <c r="D4" s="1015"/>
      <c r="F4" s="1160" t="s">
        <v>454</v>
      </c>
      <c r="G4" s="1160"/>
      <c r="H4" s="1160"/>
      <c r="I4" s="1205"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7" t="s">
        <v>442</v>
      </c>
      <c r="I5" s="1205"/>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10" t="str">
        <f>IF(dateCh="","",dateCh)</f>
        <v>29.12.2018</v>
      </c>
      <c r="I7" s="818" t="s">
        <v>494</v>
      </c>
      <c r="J7" s="617"/>
      <c r="K7" s="1015"/>
      <c r="L7" s="1015"/>
      <c r="M7" s="1015"/>
      <c r="N7" s="1015"/>
      <c r="O7" s="1015"/>
      <c r="P7" s="1015"/>
      <c r="Q7" s="1015"/>
      <c r="R7" s="1015"/>
      <c r="S7" s="1015"/>
      <c r="T7" s="1015"/>
    </row>
    <row r="8" spans="1:20" s="1009" customFormat="1" ht="45">
      <c r="A8" s="1206">
        <v>1</v>
      </c>
      <c r="B8" s="1015"/>
      <c r="C8" s="1015"/>
      <c r="D8" s="1015"/>
      <c r="F8" s="1031" t="str">
        <f>"2." &amp;mergeValue(A8)</f>
        <v>2.1</v>
      </c>
      <c r="G8" s="817" t="s">
        <v>495</v>
      </c>
      <c r="H8" s="1110"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6"/>
      <c r="B9" s="1015"/>
      <c r="C9" s="1015"/>
      <c r="D9" s="1015"/>
      <c r="F9" s="1031" t="str">
        <f>"3." &amp;mergeValue(A9)</f>
        <v>3.1</v>
      </c>
      <c r="G9" s="817" t="s">
        <v>496</v>
      </c>
      <c r="H9" s="1110" t="str">
        <f>IF('Перечень тарифов'!F21="","наименование отсутствует","" &amp; 'Перечень тарифов'!F21 &amp; "")</f>
        <v>Передача. Теплоноситель; Сбыт. Теплоноситель</v>
      </c>
      <c r="I9" s="818" t="s">
        <v>589</v>
      </c>
      <c r="J9" s="617"/>
      <c r="K9" s="1015"/>
      <c r="L9" s="1015"/>
      <c r="M9" s="1015"/>
      <c r="N9" s="1015"/>
      <c r="O9" s="1015"/>
      <c r="P9" s="1015"/>
      <c r="Q9" s="1015"/>
      <c r="R9" s="1015"/>
      <c r="S9" s="1015"/>
      <c r="T9" s="1015"/>
    </row>
    <row r="10" spans="1:20" s="1009" customFormat="1" ht="22.5">
      <c r="A10" s="1206"/>
      <c r="B10" s="1015"/>
      <c r="C10" s="1015"/>
      <c r="D10" s="1015"/>
      <c r="F10" s="1031" t="str">
        <f>"4."&amp;mergeValue(A10)</f>
        <v>4.1</v>
      </c>
      <c r="G10" s="817" t="s">
        <v>497</v>
      </c>
      <c r="H10" s="1117" t="s">
        <v>458</v>
      </c>
      <c r="I10" s="818"/>
      <c r="J10" s="617"/>
      <c r="K10" s="1015"/>
      <c r="L10" s="1015"/>
      <c r="M10" s="1015"/>
      <c r="N10" s="1015"/>
      <c r="O10" s="1015"/>
      <c r="P10" s="1015"/>
      <c r="Q10" s="1015"/>
      <c r="R10" s="1015"/>
      <c r="S10" s="1015"/>
      <c r="T10" s="1015"/>
    </row>
    <row r="11" spans="1:20" s="1009" customFormat="1" ht="18.75">
      <c r="A11" s="1206"/>
      <c r="B11" s="1206">
        <v>1</v>
      </c>
      <c r="C11" s="1107"/>
      <c r="D11" s="1107"/>
      <c r="F11" s="1031" t="str">
        <f>"4."&amp;mergeValue(A11) &amp;"."&amp;mergeValue(B11)</f>
        <v>4.1.1</v>
      </c>
      <c r="G11" s="832" t="s">
        <v>593</v>
      </c>
      <c r="H11" s="1110" t="str">
        <f>IF(region_name="","",region_name)</f>
        <v>Волгоградская область</v>
      </c>
      <c r="I11" s="818" t="s">
        <v>500</v>
      </c>
      <c r="J11" s="617"/>
      <c r="K11" s="1015"/>
      <c r="L11" s="1015"/>
      <c r="M11" s="1015"/>
      <c r="N11" s="1015"/>
      <c r="O11" s="1015"/>
      <c r="P11" s="1015"/>
      <c r="Q11" s="1015"/>
      <c r="R11" s="1015"/>
      <c r="S11" s="1015"/>
      <c r="T11" s="1015"/>
    </row>
    <row r="12" spans="1:20" s="1009" customFormat="1" ht="22.5">
      <c r="A12" s="1206"/>
      <c r="B12" s="1206"/>
      <c r="C12" s="1206">
        <v>1</v>
      </c>
      <c r="D12" s="1107"/>
      <c r="F12" s="1031" t="str">
        <f>"4."&amp;mergeValue(A12) &amp;"."&amp;mergeValue(B12)&amp;"."&amp;mergeValue(C12)</f>
        <v>4.1.1.1</v>
      </c>
      <c r="G12" s="819" t="s">
        <v>498</v>
      </c>
      <c r="H12" s="1110" t="str">
        <f>IF(Территории!H13="","","" &amp; Территории!H13 &amp; "")</f>
        <v>городской округ город Волжский</v>
      </c>
      <c r="I12" s="818" t="s">
        <v>501</v>
      </c>
      <c r="J12" s="617"/>
      <c r="K12" s="1015"/>
      <c r="L12" s="1015"/>
      <c r="M12" s="1015"/>
      <c r="N12" s="1015"/>
      <c r="O12" s="1015"/>
      <c r="P12" s="1015"/>
      <c r="Q12" s="1015"/>
      <c r="R12" s="1015"/>
      <c r="S12" s="1015"/>
      <c r="T12" s="1015"/>
    </row>
    <row r="13" spans="1:20" s="1009" customFormat="1" ht="56.25">
      <c r="A13" s="1206"/>
      <c r="B13" s="1206"/>
      <c r="C13" s="1206"/>
      <c r="D13" s="1107">
        <v>1</v>
      </c>
      <c r="F13" s="1031" t="str">
        <f>"4."&amp;mergeValue(A13) &amp;"."&amp;mergeValue(B13)&amp;"."&amp;mergeValue(C13)&amp;"."&amp;mergeValue(D13)</f>
        <v>4.1.1.1.1</v>
      </c>
      <c r="G13" s="820" t="s">
        <v>499</v>
      </c>
      <c r="H13" s="1110" t="str">
        <f>IF(Территории!R14="","","" &amp; Территории!R14 &amp; "")</f>
        <v>городской округ город Волжский (18710000)</v>
      </c>
      <c r="I13" s="1108"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1" t="s">
        <v>594</v>
      </c>
      <c r="H15" s="1201"/>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49"/>
  <sheetViews>
    <sheetView showGridLines="0" topLeftCell="C25" zoomScaleNormal="100" workbookViewId="0">
      <selection activeCell="H46" sqref="H4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12" hidden="1"/>
    <row r="2" spans="1:12" hidden="1"/>
    <row r="3" spans="1:12" hidden="1"/>
    <row r="4" spans="1:12" ht="3" customHeight="1">
      <c r="C4" s="86"/>
      <c r="D4" s="37"/>
      <c r="E4" s="37"/>
      <c r="F4" s="37"/>
      <c r="G4" s="37"/>
      <c r="H4" s="38"/>
      <c r="I4" s="38"/>
    </row>
    <row r="5" spans="1:12" ht="26.1" customHeight="1">
      <c r="C5" s="86"/>
      <c r="D5" s="1222" t="s">
        <v>697</v>
      </c>
      <c r="E5" s="1222"/>
      <c r="F5" s="1222"/>
      <c r="G5" s="1222"/>
      <c r="H5" s="1222"/>
      <c r="I5" s="336"/>
    </row>
    <row r="6" spans="1:12" ht="3" customHeight="1">
      <c r="C6" s="86"/>
      <c r="D6" s="37"/>
      <c r="E6" s="84"/>
      <c r="F6" s="84"/>
      <c r="G6" s="84"/>
      <c r="H6" s="83"/>
      <c r="I6" s="286"/>
    </row>
    <row r="7" spans="1:12" ht="21" customHeight="1">
      <c r="C7" s="86"/>
      <c r="D7" s="1235" t="s">
        <v>454</v>
      </c>
      <c r="E7" s="1235"/>
      <c r="F7" s="1235"/>
      <c r="G7" s="1235"/>
      <c r="H7" s="1235"/>
      <c r="I7" s="1278" t="s">
        <v>455</v>
      </c>
    </row>
    <row r="8" spans="1:12" ht="21" customHeight="1">
      <c r="C8" s="86"/>
      <c r="D8" s="103" t="s">
        <v>92</v>
      </c>
      <c r="E8" s="113" t="s">
        <v>457</v>
      </c>
      <c r="F8" s="113"/>
      <c r="G8" s="113" t="s">
        <v>442</v>
      </c>
      <c r="H8" s="113" t="s">
        <v>456</v>
      </c>
      <c r="I8" s="1278"/>
    </row>
    <row r="9" spans="1:12" ht="12" customHeight="1">
      <c r="C9" s="86"/>
      <c r="D9" s="42" t="s">
        <v>93</v>
      </c>
      <c r="E9" s="42" t="s">
        <v>49</v>
      </c>
      <c r="F9" s="42"/>
      <c r="G9" s="42" t="s">
        <v>50</v>
      </c>
      <c r="H9" s="42" t="s">
        <v>51</v>
      </c>
      <c r="I9" s="42" t="s">
        <v>68</v>
      </c>
    </row>
    <row r="10" spans="1:12">
      <c r="A10" s="285"/>
      <c r="C10" s="86"/>
      <c r="D10" s="187">
        <v>1</v>
      </c>
      <c r="E10" s="1281" t="s">
        <v>459</v>
      </c>
      <c r="F10" s="1281"/>
      <c r="G10" s="1281"/>
      <c r="H10" s="1281"/>
      <c r="I10" s="307"/>
    </row>
    <row r="11" spans="1:12" ht="20.100000000000001" customHeight="1">
      <c r="A11" s="285"/>
      <c r="C11" s="86"/>
      <c r="D11" s="187" t="s">
        <v>295</v>
      </c>
      <c r="E11" s="287" t="s">
        <v>460</v>
      </c>
      <c r="F11" s="295"/>
      <c r="G11" s="432" t="s">
        <v>2347</v>
      </c>
      <c r="H11" s="295" t="s">
        <v>458</v>
      </c>
      <c r="I11" s="196" t="s">
        <v>461</v>
      </c>
    </row>
    <row r="12" spans="1:12" ht="45">
      <c r="A12" s="285"/>
      <c r="C12" s="86"/>
      <c r="D12" s="187" t="s">
        <v>329</v>
      </c>
      <c r="E12" s="287" t="s">
        <v>462</v>
      </c>
      <c r="F12" s="295"/>
      <c r="G12" s="414" t="s">
        <v>2348</v>
      </c>
      <c r="H12" s="1092" t="s">
        <v>2349</v>
      </c>
      <c r="I12" s="415" t="s">
        <v>698</v>
      </c>
    </row>
    <row r="13" spans="1:12" ht="33.75">
      <c r="A13" s="285"/>
      <c r="B13" s="186">
        <v>3</v>
      </c>
      <c r="C13" s="86"/>
      <c r="D13" s="187">
        <v>2</v>
      </c>
      <c r="E13" s="352" t="s">
        <v>699</v>
      </c>
      <c r="F13" s="295"/>
      <c r="G13" s="295" t="s">
        <v>458</v>
      </c>
      <c r="H13" s="314" t="s">
        <v>2350</v>
      </c>
      <c r="I13" s="416" t="s">
        <v>463</v>
      </c>
    </row>
    <row r="14" spans="1:12" ht="39" customHeight="1">
      <c r="A14" s="285"/>
      <c r="C14" s="86"/>
      <c r="D14" s="187">
        <v>3</v>
      </c>
      <c r="E14" s="1279" t="s">
        <v>700</v>
      </c>
      <c r="F14" s="1279"/>
      <c r="G14" s="1279"/>
      <c r="H14" s="1279"/>
      <c r="I14" s="413"/>
    </row>
    <row r="15" spans="1:12" ht="20.100000000000001" customHeight="1">
      <c r="A15" s="285"/>
      <c r="C15" s="86"/>
      <c r="D15" s="187" t="s">
        <v>444</v>
      </c>
      <c r="E15" s="296" t="s">
        <v>2366</v>
      </c>
      <c r="F15" s="295"/>
      <c r="G15" s="295" t="s">
        <v>458</v>
      </c>
      <c r="H15" s="1092" t="s">
        <v>2382</v>
      </c>
      <c r="I15" s="1225" t="s">
        <v>701</v>
      </c>
    </row>
    <row r="16" spans="1:12" s="1063" customFormat="1" ht="20.100000000000001" customHeight="1">
      <c r="A16" s="805"/>
      <c r="B16" s="186"/>
      <c r="C16" s="1111" t="s">
        <v>2345</v>
      </c>
      <c r="D16" s="187" t="s">
        <v>2351</v>
      </c>
      <c r="E16" s="296" t="s">
        <v>2367</v>
      </c>
      <c r="F16" s="295" t="s">
        <v>458</v>
      </c>
      <c r="G16" s="295" t="s">
        <v>458</v>
      </c>
      <c r="H16" s="314" t="s">
        <v>2382</v>
      </c>
      <c r="I16" s="1226"/>
      <c r="K16" s="831"/>
      <c r="L16" s="831"/>
    </row>
    <row r="17" spans="1:12" s="1063" customFormat="1" ht="20.100000000000001" customHeight="1">
      <c r="A17" s="805"/>
      <c r="B17" s="186"/>
      <c r="C17" s="1111" t="s">
        <v>2345</v>
      </c>
      <c r="D17" s="187" t="s">
        <v>2352</v>
      </c>
      <c r="E17" s="296" t="s">
        <v>2368</v>
      </c>
      <c r="F17" s="295" t="s">
        <v>458</v>
      </c>
      <c r="G17" s="295" t="s">
        <v>458</v>
      </c>
      <c r="H17" s="314" t="s">
        <v>2382</v>
      </c>
      <c r="I17" s="1226"/>
      <c r="K17" s="831"/>
      <c r="L17" s="831"/>
    </row>
    <row r="18" spans="1:12" s="1063" customFormat="1" ht="20.100000000000001" customHeight="1">
      <c r="A18" s="805"/>
      <c r="B18" s="186"/>
      <c r="C18" s="1111" t="s">
        <v>2345</v>
      </c>
      <c r="D18" s="187" t="s">
        <v>2353</v>
      </c>
      <c r="E18" s="296" t="s">
        <v>2369</v>
      </c>
      <c r="F18" s="295" t="s">
        <v>458</v>
      </c>
      <c r="G18" s="295" t="s">
        <v>458</v>
      </c>
      <c r="H18" s="314" t="s">
        <v>2382</v>
      </c>
      <c r="I18" s="1226"/>
      <c r="K18" s="831"/>
      <c r="L18" s="831"/>
    </row>
    <row r="19" spans="1:12" s="1063" customFormat="1" ht="20.100000000000001" customHeight="1">
      <c r="A19" s="805"/>
      <c r="B19" s="186"/>
      <c r="C19" s="1111" t="s">
        <v>2345</v>
      </c>
      <c r="D19" s="187" t="s">
        <v>2354</v>
      </c>
      <c r="E19" s="296" t="s">
        <v>2370</v>
      </c>
      <c r="F19" s="295" t="s">
        <v>458</v>
      </c>
      <c r="G19" s="295" t="s">
        <v>458</v>
      </c>
      <c r="H19" s="314" t="s">
        <v>2382</v>
      </c>
      <c r="I19" s="1226"/>
      <c r="K19" s="831"/>
      <c r="L19" s="831"/>
    </row>
    <row r="20" spans="1:12" s="1063" customFormat="1" ht="20.100000000000001" customHeight="1">
      <c r="A20" s="805"/>
      <c r="B20" s="186"/>
      <c r="C20" s="1111" t="s">
        <v>2345</v>
      </c>
      <c r="D20" s="187" t="s">
        <v>2355</v>
      </c>
      <c r="E20" s="296" t="s">
        <v>2371</v>
      </c>
      <c r="F20" s="295" t="s">
        <v>458</v>
      </c>
      <c r="G20" s="295" t="s">
        <v>458</v>
      </c>
      <c r="H20" s="314" t="s">
        <v>2382</v>
      </c>
      <c r="I20" s="1226"/>
      <c r="K20" s="831"/>
      <c r="L20" s="831"/>
    </row>
    <row r="21" spans="1:12" s="1063" customFormat="1" ht="20.100000000000001" customHeight="1">
      <c r="A21" s="805"/>
      <c r="B21" s="186"/>
      <c r="C21" s="1111" t="s">
        <v>2345</v>
      </c>
      <c r="D21" s="187" t="s">
        <v>2356</v>
      </c>
      <c r="E21" s="296" t="s">
        <v>2372</v>
      </c>
      <c r="F21" s="295" t="s">
        <v>458</v>
      </c>
      <c r="G21" s="295" t="s">
        <v>458</v>
      </c>
      <c r="H21" s="314" t="s">
        <v>2382</v>
      </c>
      <c r="I21" s="1226"/>
      <c r="K21" s="831"/>
      <c r="L21" s="831"/>
    </row>
    <row r="22" spans="1:12" s="1063" customFormat="1" ht="20.100000000000001" customHeight="1">
      <c r="A22" s="805"/>
      <c r="B22" s="186"/>
      <c r="C22" s="1111" t="s">
        <v>2345</v>
      </c>
      <c r="D22" s="187" t="s">
        <v>2357</v>
      </c>
      <c r="E22" s="296" t="s">
        <v>2373</v>
      </c>
      <c r="F22" s="295" t="s">
        <v>458</v>
      </c>
      <c r="G22" s="295" t="s">
        <v>458</v>
      </c>
      <c r="H22" s="314" t="s">
        <v>2382</v>
      </c>
      <c r="I22" s="1226"/>
      <c r="K22" s="831"/>
      <c r="L22" s="831"/>
    </row>
    <row r="23" spans="1:12" s="1063" customFormat="1" ht="20.100000000000001" customHeight="1">
      <c r="A23" s="805"/>
      <c r="B23" s="186"/>
      <c r="C23" s="1111" t="s">
        <v>2345</v>
      </c>
      <c r="D23" s="187" t="s">
        <v>2358</v>
      </c>
      <c r="E23" s="296" t="s">
        <v>2374</v>
      </c>
      <c r="F23" s="295" t="s">
        <v>458</v>
      </c>
      <c r="G23" s="295" t="s">
        <v>458</v>
      </c>
      <c r="H23" s="314" t="s">
        <v>2382</v>
      </c>
      <c r="I23" s="1226"/>
      <c r="K23" s="831"/>
      <c r="L23" s="831"/>
    </row>
    <row r="24" spans="1:12" s="1063" customFormat="1" ht="20.100000000000001" customHeight="1">
      <c r="A24" s="805"/>
      <c r="B24" s="186"/>
      <c r="C24" s="1111" t="s">
        <v>2345</v>
      </c>
      <c r="D24" s="187" t="s">
        <v>2359</v>
      </c>
      <c r="E24" s="296" t="s">
        <v>2375</v>
      </c>
      <c r="F24" s="295" t="s">
        <v>458</v>
      </c>
      <c r="G24" s="295" t="s">
        <v>458</v>
      </c>
      <c r="H24" s="314" t="s">
        <v>2382</v>
      </c>
      <c r="I24" s="1226"/>
      <c r="K24" s="831"/>
      <c r="L24" s="831"/>
    </row>
    <row r="25" spans="1:12" s="1063" customFormat="1" ht="20.100000000000001" customHeight="1">
      <c r="A25" s="805"/>
      <c r="B25" s="186"/>
      <c r="C25" s="1111" t="s">
        <v>2345</v>
      </c>
      <c r="D25" s="187" t="s">
        <v>2360</v>
      </c>
      <c r="E25" s="296" t="s">
        <v>2376</v>
      </c>
      <c r="F25" s="295" t="s">
        <v>458</v>
      </c>
      <c r="G25" s="295" t="s">
        <v>458</v>
      </c>
      <c r="H25" s="314" t="s">
        <v>2382</v>
      </c>
      <c r="I25" s="1226"/>
      <c r="K25" s="831"/>
      <c r="L25" s="831"/>
    </row>
    <row r="26" spans="1:12" s="1063" customFormat="1" ht="20.100000000000001" customHeight="1">
      <c r="A26" s="805"/>
      <c r="B26" s="186"/>
      <c r="C26" s="1111" t="s">
        <v>2345</v>
      </c>
      <c r="D26" s="187" t="s">
        <v>2361</v>
      </c>
      <c r="E26" s="296" t="s">
        <v>2377</v>
      </c>
      <c r="F26" s="295" t="s">
        <v>458</v>
      </c>
      <c r="G26" s="295" t="s">
        <v>458</v>
      </c>
      <c r="H26" s="314" t="s">
        <v>2382</v>
      </c>
      <c r="I26" s="1226"/>
      <c r="K26" s="831"/>
      <c r="L26" s="831"/>
    </row>
    <row r="27" spans="1:12" s="1063" customFormat="1" ht="20.100000000000001" customHeight="1">
      <c r="A27" s="805"/>
      <c r="B27" s="186"/>
      <c r="C27" s="1111" t="s">
        <v>2345</v>
      </c>
      <c r="D27" s="187" t="s">
        <v>2362</v>
      </c>
      <c r="E27" s="296" t="s">
        <v>2378</v>
      </c>
      <c r="F27" s="295" t="s">
        <v>458</v>
      </c>
      <c r="G27" s="295" t="s">
        <v>458</v>
      </c>
      <c r="H27" s="314" t="s">
        <v>2382</v>
      </c>
      <c r="I27" s="1226"/>
      <c r="K27" s="831"/>
      <c r="L27" s="831"/>
    </row>
    <row r="28" spans="1:12" s="1063" customFormat="1" ht="20.100000000000001" customHeight="1">
      <c r="A28" s="805"/>
      <c r="B28" s="186"/>
      <c r="C28" s="1111" t="s">
        <v>2345</v>
      </c>
      <c r="D28" s="187" t="s">
        <v>2363</v>
      </c>
      <c r="E28" s="296" t="s">
        <v>2379</v>
      </c>
      <c r="F28" s="295" t="s">
        <v>458</v>
      </c>
      <c r="G28" s="295" t="s">
        <v>458</v>
      </c>
      <c r="H28" s="314" t="s">
        <v>2382</v>
      </c>
      <c r="I28" s="1226"/>
      <c r="K28" s="831"/>
      <c r="L28" s="831"/>
    </row>
    <row r="29" spans="1:12" s="1063" customFormat="1" ht="20.100000000000001" customHeight="1">
      <c r="A29" s="805"/>
      <c r="B29" s="186"/>
      <c r="C29" s="1111" t="s">
        <v>2345</v>
      </c>
      <c r="D29" s="187" t="s">
        <v>2364</v>
      </c>
      <c r="E29" s="296" t="s">
        <v>2380</v>
      </c>
      <c r="F29" s="295" t="s">
        <v>458</v>
      </c>
      <c r="G29" s="295" t="s">
        <v>458</v>
      </c>
      <c r="H29" s="314" t="s">
        <v>2382</v>
      </c>
      <c r="I29" s="1226"/>
      <c r="K29" s="831"/>
      <c r="L29" s="831"/>
    </row>
    <row r="30" spans="1:12" s="1063" customFormat="1" ht="20.100000000000001" customHeight="1">
      <c r="A30" s="805"/>
      <c r="B30" s="186"/>
      <c r="C30" s="1111" t="s">
        <v>2345</v>
      </c>
      <c r="D30" s="187" t="s">
        <v>2365</v>
      </c>
      <c r="E30" s="296" t="s">
        <v>2381</v>
      </c>
      <c r="F30" s="295" t="s">
        <v>458</v>
      </c>
      <c r="G30" s="295" t="s">
        <v>458</v>
      </c>
      <c r="H30" s="314" t="s">
        <v>2382</v>
      </c>
      <c r="I30" s="1226"/>
      <c r="K30" s="831"/>
      <c r="L30" s="831"/>
    </row>
    <row r="31" spans="1:12" ht="15" customHeight="1">
      <c r="A31" s="285"/>
      <c r="C31" s="86"/>
      <c r="D31" s="114"/>
      <c r="E31" s="300" t="s">
        <v>328</v>
      </c>
      <c r="F31" s="301"/>
      <c r="G31" s="301"/>
      <c r="H31" s="298"/>
      <c r="I31" s="1227"/>
    </row>
    <row r="32" spans="1:12" ht="69" customHeight="1">
      <c r="A32" s="285"/>
      <c r="B32" s="186">
        <v>3</v>
      </c>
      <c r="C32" s="86"/>
      <c r="D32" s="187">
        <v>4</v>
      </c>
      <c r="E32" s="1279" t="s">
        <v>702</v>
      </c>
      <c r="F32" s="1279"/>
      <c r="G32" s="1279"/>
      <c r="H32" s="1279"/>
      <c r="I32" s="413"/>
    </row>
    <row r="33" spans="1:12" ht="20.100000000000001" customHeight="1">
      <c r="A33" s="285"/>
      <c r="C33" s="86"/>
      <c r="D33" s="187" t="s">
        <v>445</v>
      </c>
      <c r="E33" s="302" t="s">
        <v>464</v>
      </c>
      <c r="F33" s="295"/>
      <c r="G33" s="414" t="s">
        <v>2383</v>
      </c>
      <c r="H33" s="295" t="s">
        <v>458</v>
      </c>
      <c r="I33" s="1225" t="s">
        <v>482</v>
      </c>
    </row>
    <row r="34" spans="1:12" ht="15" customHeight="1">
      <c r="A34" s="285"/>
      <c r="C34" s="86"/>
      <c r="D34" s="114"/>
      <c r="E34" s="300" t="s">
        <v>328</v>
      </c>
      <c r="F34" s="301"/>
      <c r="G34" s="301"/>
      <c r="H34" s="298"/>
      <c r="I34" s="1227"/>
    </row>
    <row r="35" spans="1:12" ht="30" customHeight="1">
      <c r="A35" s="285"/>
      <c r="B35" s="186">
        <v>3</v>
      </c>
      <c r="C35" s="86"/>
      <c r="D35" s="187">
        <v>5</v>
      </c>
      <c r="E35" s="1279" t="s">
        <v>703</v>
      </c>
      <c r="F35" s="1279"/>
      <c r="G35" s="1279"/>
      <c r="H35" s="1279"/>
      <c r="I35" s="413"/>
    </row>
    <row r="36" spans="1:12" ht="26.1" customHeight="1">
      <c r="A36" s="285"/>
      <c r="C36" s="86"/>
      <c r="D36" s="187" t="s">
        <v>446</v>
      </c>
      <c r="E36" s="1280" t="s">
        <v>704</v>
      </c>
      <c r="F36" s="1280"/>
      <c r="G36" s="1280"/>
      <c r="H36" s="1280"/>
      <c r="I36" s="413"/>
    </row>
    <row r="37" spans="1:12" ht="32.1" customHeight="1">
      <c r="A37" s="285"/>
      <c r="C37" s="86"/>
      <c r="D37" s="187" t="s">
        <v>447</v>
      </c>
      <c r="E37" s="303" t="s">
        <v>465</v>
      </c>
      <c r="F37" s="295"/>
      <c r="G37" s="414" t="s">
        <v>2384</v>
      </c>
      <c r="H37" s="295" t="s">
        <v>458</v>
      </c>
      <c r="I37" s="1225" t="s">
        <v>705</v>
      </c>
    </row>
    <row r="38" spans="1:12" ht="15" customHeight="1">
      <c r="A38" s="285"/>
      <c r="C38" s="86"/>
      <c r="D38" s="114"/>
      <c r="E38" s="301" t="s">
        <v>328</v>
      </c>
      <c r="F38" s="297"/>
      <c r="G38" s="297"/>
      <c r="H38" s="298"/>
      <c r="I38" s="1227"/>
    </row>
    <row r="39" spans="1:12" ht="14.25" customHeight="1">
      <c r="A39" s="285"/>
      <c r="C39" s="86"/>
      <c r="D39" s="187" t="s">
        <v>448</v>
      </c>
      <c r="E39" s="1280" t="s">
        <v>706</v>
      </c>
      <c r="F39" s="1280"/>
      <c r="G39" s="1280"/>
      <c r="H39" s="1280"/>
      <c r="I39" s="413"/>
    </row>
    <row r="40" spans="1:12" ht="42.95" customHeight="1">
      <c r="A40" s="285"/>
      <c r="C40" s="86"/>
      <c r="D40" s="187" t="s">
        <v>449</v>
      </c>
      <c r="E40" s="303" t="s">
        <v>467</v>
      </c>
      <c r="F40" s="295"/>
      <c r="G40" s="414" t="s">
        <v>2385</v>
      </c>
      <c r="H40" s="295" t="s">
        <v>458</v>
      </c>
      <c r="I40" s="1225" t="s">
        <v>599</v>
      </c>
    </row>
    <row r="41" spans="1:12" ht="15" customHeight="1">
      <c r="A41" s="285"/>
      <c r="C41" s="86"/>
      <c r="D41" s="114"/>
      <c r="E41" s="301" t="s">
        <v>328</v>
      </c>
      <c r="F41" s="297"/>
      <c r="G41" s="297"/>
      <c r="H41" s="298"/>
      <c r="I41" s="1227"/>
    </row>
    <row r="42" spans="1:12" ht="26.1" customHeight="1">
      <c r="A42" s="285"/>
      <c r="C42" s="86"/>
      <c r="D42" s="187" t="s">
        <v>450</v>
      </c>
      <c r="E42" s="1280" t="s">
        <v>707</v>
      </c>
      <c r="F42" s="1280"/>
      <c r="G42" s="1280"/>
      <c r="H42" s="1280"/>
      <c r="I42" s="413"/>
    </row>
    <row r="43" spans="1:12" ht="32.1" customHeight="1">
      <c r="A43" s="285"/>
      <c r="C43" s="86"/>
      <c r="D43" s="187" t="s">
        <v>451</v>
      </c>
      <c r="E43" s="303" t="s">
        <v>466</v>
      </c>
      <c r="F43" s="295"/>
      <c r="G43" s="306" t="s">
        <v>2388</v>
      </c>
      <c r="H43" s="295" t="s">
        <v>458</v>
      </c>
      <c r="I43" s="1225" t="s">
        <v>708</v>
      </c>
      <c r="K43" s="212" t="s">
        <v>2387</v>
      </c>
      <c r="L43" s="212" t="s">
        <v>2386</v>
      </c>
    </row>
    <row r="44" spans="1:12" ht="15" customHeight="1">
      <c r="A44" s="285"/>
      <c r="C44" s="86"/>
      <c r="D44" s="114"/>
      <c r="E44" s="301" t="s">
        <v>328</v>
      </c>
      <c r="F44" s="297"/>
      <c r="G44" s="297"/>
      <c r="H44" s="298"/>
      <c r="I44" s="1227"/>
    </row>
    <row r="45" spans="1:12" ht="49.5" customHeight="1">
      <c r="A45" s="285"/>
      <c r="B45" s="186">
        <v>3</v>
      </c>
      <c r="C45" s="86"/>
      <c r="D45" s="187" t="s">
        <v>69</v>
      </c>
      <c r="E45" s="1279" t="s">
        <v>710</v>
      </c>
      <c r="F45" s="1279"/>
      <c r="G45" s="1279"/>
      <c r="H45" s="1279"/>
      <c r="I45" s="413"/>
    </row>
    <row r="46" spans="1:12" ht="66" customHeight="1">
      <c r="A46" s="285"/>
      <c r="C46" s="86"/>
      <c r="D46" s="187" t="s">
        <v>452</v>
      </c>
      <c r="E46" s="296" t="s">
        <v>2389</v>
      </c>
      <c r="F46" s="295"/>
      <c r="G46" s="295" t="s">
        <v>458</v>
      </c>
      <c r="H46" s="1092" t="s">
        <v>2390</v>
      </c>
      <c r="I46" s="1225" t="s">
        <v>481</v>
      </c>
    </row>
    <row r="47" spans="1:12" ht="15" customHeight="1">
      <c r="A47" s="285"/>
      <c r="C47" s="86"/>
      <c r="D47" s="114"/>
      <c r="E47" s="300" t="s">
        <v>328</v>
      </c>
      <c r="F47" s="297"/>
      <c r="G47" s="297"/>
      <c r="H47" s="298"/>
      <c r="I47" s="1227"/>
    </row>
    <row r="48" spans="1:12" s="174" customFormat="1" ht="3" customHeight="1">
      <c r="A48" s="285"/>
      <c r="K48" s="290"/>
      <c r="L48" s="290"/>
    </row>
    <row r="49" spans="4:9" ht="24.75" customHeight="1">
      <c r="D49" s="299">
        <v>1</v>
      </c>
      <c r="E49" s="1201" t="s">
        <v>709</v>
      </c>
      <c r="F49" s="1201"/>
      <c r="G49" s="1201"/>
      <c r="H49" s="1201"/>
      <c r="I49" s="1201"/>
    </row>
  </sheetData>
  <sheetProtection password="FA9C" sheet="1" objects="1" scenarios="1" formatColumns="0" formatRows="0"/>
  <mergeCells count="18">
    <mergeCell ref="I33:I34"/>
    <mergeCell ref="E35:H35"/>
    <mergeCell ref="D5:H5"/>
    <mergeCell ref="D7:H7"/>
    <mergeCell ref="I7:I8"/>
    <mergeCell ref="E10:H10"/>
    <mergeCell ref="E14:H14"/>
    <mergeCell ref="I15:I31"/>
    <mergeCell ref="E32:H32"/>
    <mergeCell ref="E49:I49"/>
    <mergeCell ref="E45:H45"/>
    <mergeCell ref="E36:H36"/>
    <mergeCell ref="E39:H39"/>
    <mergeCell ref="E42:H42"/>
    <mergeCell ref="I37:I38"/>
    <mergeCell ref="I40:I41"/>
    <mergeCell ref="I43:I44"/>
    <mergeCell ref="I46:I47"/>
  </mergeCells>
  <dataValidations count="4">
    <dataValidation type="textLength" operator="lessThanOrEqual" allowBlank="1" showInputMessage="1" showErrorMessage="1" errorTitle="Ошибка" error="Допускается ввод не более 900 символов!" sqref="I12:I13 G37 I40 E43 I15 G33 E37 G40 E33 I46 E40 E46 I43 G12 I33 I37 E12 E15:E3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6 H12:H13 H15:H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4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59305a50-29d1-4b9f-ab63-07c4bbaad833"/>
    <hyperlink ref="H15" location="'Форма 4.8'!$H$15" tooltip="Кликните по гиперссылке, чтобы перейти по гиперссылке или отредактировать её" display="https://portal.eias.ru/Portal/DownloadPage.aspx?type=12&amp;guid=7f56d0a3-1b77-4a0b-a0df-d1a87119f486"/>
    <hyperlink ref="H46" location="'Форма 4.8'!$H$46" tooltip="Кликните по гиперссылке, чтобы перейти по гиперссылке или отредактировать её" display="https://portal.eias.ru/Portal/DownloadPage.aspx?type=12&amp;guid=2dc0872f-9a19-4b04-9ef8-db06a2785e3e"/>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2" t="s">
        <v>479</v>
      </c>
      <c r="E5" s="1282"/>
      <c r="F5" s="1282"/>
      <c r="G5" s="1282"/>
      <c r="H5" s="1282"/>
      <c r="I5" s="1282"/>
      <c r="J5" s="1282"/>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4" t="s">
        <v>454</v>
      </c>
      <c r="E8" s="1284"/>
      <c r="F8" s="1284"/>
      <c r="G8" s="1284"/>
      <c r="H8" s="1284"/>
      <c r="I8" s="1284"/>
      <c r="J8" s="1284"/>
      <c r="K8" s="1284" t="s">
        <v>455</v>
      </c>
    </row>
    <row r="9" spans="1:14">
      <c r="D9" s="1284" t="s">
        <v>92</v>
      </c>
      <c r="E9" s="1284" t="s">
        <v>483</v>
      </c>
      <c r="F9" s="1284"/>
      <c r="G9" s="1284" t="s">
        <v>484</v>
      </c>
      <c r="H9" s="1284"/>
      <c r="I9" s="1284"/>
      <c r="J9" s="1284"/>
      <c r="K9" s="1284"/>
    </row>
    <row r="10" spans="1:14" ht="22.5">
      <c r="D10" s="1284"/>
      <c r="E10" s="137" t="s">
        <v>485</v>
      </c>
      <c r="F10" s="137" t="s">
        <v>400</v>
      </c>
      <c r="G10" s="137" t="s">
        <v>400</v>
      </c>
      <c r="H10" s="137" t="s">
        <v>485</v>
      </c>
      <c r="I10" s="137" t="s">
        <v>486</v>
      </c>
      <c r="J10" s="137" t="s">
        <v>456</v>
      </c>
      <c r="K10" s="128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25"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7"/>
    </row>
    <row r="14" spans="1:14" ht="3" customHeight="1">
      <c r="A14" s="131"/>
      <c r="B14" s="131"/>
      <c r="C14" s="131"/>
    </row>
    <row r="15" spans="1:14" ht="27.75" customHeight="1">
      <c r="E15" s="1283" t="s">
        <v>595</v>
      </c>
      <c r="F15" s="1283"/>
      <c r="G15" s="1283"/>
      <c r="H15" s="1283"/>
      <c r="I15" s="1283"/>
      <c r="J15" s="128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5" t="s">
        <v>314</v>
      </c>
      <c r="E7" s="1157"/>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5" t="s">
        <v>315</v>
      </c>
      <c r="E15" s="128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2" t="s">
        <v>55</v>
      </c>
      <c r="E7" s="1282"/>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6" t="s">
        <v>56</v>
      </c>
      <c r="C2" s="1286"/>
      <c r="D2" s="1286"/>
      <c r="E2" s="440"/>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2">
        <v>1</v>
      </c>
      <c r="E9" s="1312"/>
      <c r="F9" s="1317"/>
      <c r="G9" s="1321" t="s">
        <v>85</v>
      </c>
      <c r="H9" s="1182"/>
      <c r="I9" s="1182">
        <v>1</v>
      </c>
      <c r="J9" s="1315"/>
      <c r="K9" s="1215" t="s">
        <v>85</v>
      </c>
      <c r="L9" s="1197"/>
      <c r="M9" s="1197" t="s">
        <v>93</v>
      </c>
      <c r="N9" s="1314"/>
      <c r="O9" s="1215" t="s">
        <v>85</v>
      </c>
      <c r="P9" s="1197"/>
      <c r="Q9" s="1197" t="s">
        <v>93</v>
      </c>
      <c r="R9" s="1309"/>
      <c r="S9" s="1215" t="s">
        <v>85</v>
      </c>
      <c r="T9" s="1089"/>
      <c r="U9" s="1089" t="s">
        <v>93</v>
      </c>
      <c r="V9" s="1116"/>
      <c r="W9" s="308"/>
    </row>
    <row r="10" spans="1:23" s="741" customFormat="1" ht="17.100000000000001" customHeight="1">
      <c r="A10" s="205"/>
      <c r="C10" s="159"/>
      <c r="D10" s="1182"/>
      <c r="E10" s="1312"/>
      <c r="F10" s="1317"/>
      <c r="G10" s="1321"/>
      <c r="H10" s="1182"/>
      <c r="I10" s="1182"/>
      <c r="J10" s="1315"/>
      <c r="K10" s="1215"/>
      <c r="L10" s="1197"/>
      <c r="M10" s="1197"/>
      <c r="N10" s="1314"/>
      <c r="O10" s="1215"/>
      <c r="P10" s="1197"/>
      <c r="Q10" s="1197"/>
      <c r="R10" s="1309"/>
      <c r="S10" s="1215"/>
      <c r="T10" s="1091"/>
      <c r="U10" s="746"/>
      <c r="V10" s="747" t="s">
        <v>717</v>
      </c>
      <c r="W10" s="748"/>
    </row>
    <row r="11" spans="1:23" s="102" customFormat="1" ht="17.100000000000001" customHeight="1">
      <c r="A11" s="205"/>
      <c r="C11" s="159"/>
      <c r="D11" s="1183"/>
      <c r="E11" s="1313"/>
      <c r="F11" s="1318"/>
      <c r="G11" s="1183"/>
      <c r="H11" s="1183"/>
      <c r="I11" s="1183"/>
      <c r="J11" s="1316"/>
      <c r="K11" s="1183"/>
      <c r="L11" s="1183"/>
      <c r="M11" s="1183"/>
      <c r="N11" s="1309"/>
      <c r="O11" s="1183"/>
      <c r="P11" s="1090"/>
      <c r="Q11" s="746"/>
      <c r="R11" s="747" t="s">
        <v>716</v>
      </c>
      <c r="S11" s="743"/>
      <c r="T11" s="743"/>
      <c r="U11" s="743"/>
      <c r="V11" s="743"/>
      <c r="W11" s="748"/>
    </row>
    <row r="12" spans="1:23" s="102" customFormat="1" ht="17.100000000000001" customHeight="1">
      <c r="A12" s="205"/>
      <c r="C12" s="159"/>
      <c r="D12" s="1183"/>
      <c r="E12" s="1313"/>
      <c r="F12" s="1318"/>
      <c r="G12" s="1183"/>
      <c r="H12" s="1183"/>
      <c r="I12" s="1183"/>
      <c r="J12" s="1316"/>
      <c r="K12" s="1183"/>
      <c r="L12" s="746"/>
      <c r="M12" s="747"/>
      <c r="N12" s="747" t="s">
        <v>412</v>
      </c>
      <c r="O12" s="747"/>
      <c r="P12" s="747"/>
      <c r="Q12" s="747"/>
      <c r="R12" s="747"/>
      <c r="S12" s="743"/>
      <c r="T12" s="743"/>
      <c r="U12" s="743"/>
      <c r="V12" s="743"/>
      <c r="W12" s="748"/>
    </row>
    <row r="13" spans="1:23" s="102" customFormat="1" ht="17.25" customHeight="1">
      <c r="A13" s="205"/>
      <c r="C13" s="159"/>
      <c r="D13" s="1183"/>
      <c r="E13" s="1313"/>
      <c r="F13" s="1318"/>
      <c r="G13" s="118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5"/>
      <c r="E15" s="1319"/>
      <c r="F15" s="1320"/>
      <c r="G15" s="1322"/>
      <c r="H15" s="1182"/>
      <c r="I15" s="1182">
        <v>1</v>
      </c>
      <c r="J15" s="1315"/>
      <c r="K15" s="1215" t="s">
        <v>85</v>
      </c>
      <c r="L15" s="1197"/>
      <c r="M15" s="1197" t="s">
        <v>93</v>
      </c>
      <c r="N15" s="1314"/>
      <c r="O15" s="1215" t="s">
        <v>85</v>
      </c>
      <c r="P15" s="1197"/>
      <c r="Q15" s="1197" t="s">
        <v>93</v>
      </c>
      <c r="R15" s="1309"/>
      <c r="S15" s="1215" t="s">
        <v>85</v>
      </c>
      <c r="T15" s="1089"/>
      <c r="U15" s="1089" t="s">
        <v>93</v>
      </c>
      <c r="V15" s="1116"/>
      <c r="W15" s="308"/>
    </row>
    <row r="16" spans="1:23" s="744" customFormat="1" ht="16.5" customHeight="1">
      <c r="A16" s="750"/>
      <c r="B16" s="745"/>
      <c r="C16" s="749"/>
      <c r="D16" s="1325"/>
      <c r="E16" s="1319"/>
      <c r="F16" s="1320"/>
      <c r="G16" s="1322"/>
      <c r="H16" s="1182"/>
      <c r="I16" s="1182"/>
      <c r="J16" s="1315"/>
      <c r="K16" s="1215"/>
      <c r="L16" s="1197"/>
      <c r="M16" s="1197"/>
      <c r="N16" s="1314"/>
      <c r="O16" s="1215"/>
      <c r="P16" s="1197"/>
      <c r="Q16" s="1197"/>
      <c r="R16" s="1309"/>
      <c r="S16" s="1215"/>
      <c r="T16" s="1091"/>
      <c r="U16" s="746"/>
      <c r="V16" s="747" t="s">
        <v>717</v>
      </c>
      <c r="W16" s="748"/>
    </row>
    <row r="17" spans="1:36" ht="17.100000000000001" customHeight="1">
      <c r="A17" s="205"/>
      <c r="B17" s="102"/>
      <c r="C17" s="159"/>
      <c r="D17" s="1325"/>
      <c r="E17" s="1319"/>
      <c r="F17" s="1320"/>
      <c r="G17" s="1322"/>
      <c r="H17" s="1182"/>
      <c r="I17" s="1182"/>
      <c r="J17" s="1316"/>
      <c r="K17" s="1215"/>
      <c r="L17" s="1197"/>
      <c r="M17" s="1197"/>
      <c r="N17" s="1309"/>
      <c r="O17" s="1215"/>
      <c r="P17" s="1090"/>
      <c r="Q17" s="746"/>
      <c r="R17" s="747" t="s">
        <v>716</v>
      </c>
      <c r="S17" s="743"/>
      <c r="T17" s="743"/>
      <c r="U17" s="743"/>
      <c r="V17" s="743"/>
      <c r="W17" s="748"/>
    </row>
    <row r="18" spans="1:36" ht="17.100000000000001" customHeight="1">
      <c r="A18" s="205"/>
      <c r="B18" s="102"/>
      <c r="C18" s="159"/>
      <c r="D18" s="1325"/>
      <c r="E18" s="1319"/>
      <c r="F18" s="1320"/>
      <c r="G18" s="1322"/>
      <c r="H18" s="1182"/>
      <c r="I18" s="1182"/>
      <c r="J18" s="1316"/>
      <c r="K18" s="1215"/>
      <c r="L18" s="746"/>
      <c r="M18" s="747"/>
      <c r="N18" s="747" t="s">
        <v>412</v>
      </c>
      <c r="O18" s="747"/>
      <c r="P18" s="747"/>
      <c r="Q18" s="747"/>
      <c r="R18" s="747"/>
      <c r="S18" s="743"/>
      <c r="T18" s="743"/>
      <c r="U18" s="743"/>
      <c r="V18" s="743"/>
      <c r="W18" s="748"/>
    </row>
    <row r="19" spans="1:36" ht="17.100000000000001" customHeight="1">
      <c r="A19" s="205"/>
      <c r="B19" s="102"/>
      <c r="C19" s="159"/>
      <c r="D19" s="1325"/>
      <c r="E19" s="1319"/>
      <c r="F19" s="1320"/>
      <c r="G19" s="1322"/>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6" t="s">
        <v>298</v>
      </c>
      <c r="P27" s="1326"/>
      <c r="Q27" s="1326"/>
      <c r="R27" s="1262" t="s">
        <v>270</v>
      </c>
      <c r="S27" s="1262"/>
      <c r="T27" s="1262"/>
      <c r="U27" s="1235" t="s">
        <v>341</v>
      </c>
      <c r="W27" s="1310"/>
    </row>
    <row r="28" spans="1:36" ht="17.100000000000001" customHeight="1">
      <c r="O28" s="1263" t="s">
        <v>606</v>
      </c>
      <c r="P28" s="1263" t="s">
        <v>271</v>
      </c>
      <c r="Q28" s="1263"/>
      <c r="R28" s="1262"/>
      <c r="S28" s="1262"/>
      <c r="T28" s="1262"/>
      <c r="U28" s="1235"/>
      <c r="W28" s="1310"/>
    </row>
    <row r="29" spans="1:36" ht="37.5" customHeight="1">
      <c r="O29" s="1263"/>
      <c r="P29" s="104" t="s">
        <v>607</v>
      </c>
      <c r="Q29" s="104" t="s">
        <v>6</v>
      </c>
      <c r="R29" s="105" t="s">
        <v>274</v>
      </c>
      <c r="S29" s="1259" t="s">
        <v>273</v>
      </c>
      <c r="T29" s="1259"/>
      <c r="U29" s="1235"/>
      <c r="W29" s="1310"/>
    </row>
    <row r="30" spans="1:36" ht="17.100000000000001" customHeight="1">
      <c r="G30" s="157"/>
      <c r="H30" s="157"/>
      <c r="I30" s="157"/>
      <c r="J30" s="157"/>
      <c r="K30" s="157"/>
      <c r="L30" s="122"/>
      <c r="M30" s="433" t="s">
        <v>183</v>
      </c>
      <c r="N30" s="434"/>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5" customFormat="1" ht="22.5">
      <c r="A31" s="1208">
        <v>1</v>
      </c>
      <c r="B31" s="849"/>
      <c r="C31" s="849"/>
      <c r="D31" s="849"/>
      <c r="E31" s="850"/>
      <c r="F31" s="851"/>
      <c r="G31" s="851"/>
      <c r="H31" s="851"/>
      <c r="I31" s="852"/>
      <c r="J31" s="847"/>
      <c r="K31" s="854"/>
      <c r="L31" s="595">
        <f>mergeValue(A31)</f>
        <v>1</v>
      </c>
      <c r="M31" s="643" t="s">
        <v>20</v>
      </c>
      <c r="N31" s="648"/>
      <c r="O31" s="1287"/>
      <c r="P31" s="1288"/>
      <c r="Q31" s="1288"/>
      <c r="R31" s="1288"/>
      <c r="S31" s="1288"/>
      <c r="T31" s="1288"/>
      <c r="U31" s="1288"/>
      <c r="V31" s="1289"/>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8"/>
      <c r="B32" s="1208">
        <v>1</v>
      </c>
      <c r="C32" s="849"/>
      <c r="D32" s="849"/>
      <c r="E32" s="851"/>
      <c r="F32" s="851"/>
      <c r="G32" s="851"/>
      <c r="H32" s="851"/>
      <c r="I32" s="846"/>
      <c r="J32" s="845"/>
      <c r="K32" s="848"/>
      <c r="L32" s="595" t="str">
        <f>mergeValue(A32) &amp;"."&amp; mergeValue(B32)</f>
        <v>1.1</v>
      </c>
      <c r="M32" s="548" t="s">
        <v>16</v>
      </c>
      <c r="N32" s="648"/>
      <c r="O32" s="1287"/>
      <c r="P32" s="1288"/>
      <c r="Q32" s="1288"/>
      <c r="R32" s="1288"/>
      <c r="S32" s="1288"/>
      <c r="T32" s="1288"/>
      <c r="U32" s="1288"/>
      <c r="V32" s="1289"/>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8"/>
      <c r="B33" s="1208"/>
      <c r="C33" s="1208">
        <v>1</v>
      </c>
      <c r="D33" s="849"/>
      <c r="E33" s="851"/>
      <c r="F33" s="851"/>
      <c r="G33" s="851"/>
      <c r="H33" s="851"/>
      <c r="I33" s="853"/>
      <c r="J33" s="845"/>
      <c r="K33" s="848"/>
      <c r="L33" s="595" t="str">
        <f>mergeValue(A33) &amp;"."&amp; mergeValue(B33)&amp;"."&amp; mergeValue(C33)</f>
        <v>1.1.1</v>
      </c>
      <c r="M33" s="549" t="s">
        <v>7</v>
      </c>
      <c r="N33" s="648"/>
      <c r="O33" s="1287"/>
      <c r="P33" s="1288"/>
      <c r="Q33" s="1288"/>
      <c r="R33" s="1288"/>
      <c r="S33" s="1288"/>
      <c r="T33" s="1288"/>
      <c r="U33" s="1288"/>
      <c r="V33" s="1289"/>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8"/>
      <c r="B34" s="1208"/>
      <c r="C34" s="1208"/>
      <c r="D34" s="1208">
        <v>1</v>
      </c>
      <c r="E34" s="851"/>
      <c r="F34" s="851"/>
      <c r="G34" s="851"/>
      <c r="H34" s="851"/>
      <c r="I34" s="853"/>
      <c r="J34" s="845"/>
      <c r="K34" s="848"/>
      <c r="L34" s="595" t="str">
        <f>mergeValue(A34) &amp;"."&amp; mergeValue(B34)&amp;"."&amp; mergeValue(C34)&amp;"."&amp; mergeValue(D34)</f>
        <v>1.1.1.1</v>
      </c>
      <c r="M34" s="550" t="s">
        <v>22</v>
      </c>
      <c r="N34" s="648"/>
      <c r="O34" s="1287"/>
      <c r="P34" s="1288"/>
      <c r="Q34" s="1288"/>
      <c r="R34" s="1288"/>
      <c r="S34" s="1288"/>
      <c r="T34" s="1288"/>
      <c r="U34" s="1288"/>
      <c r="V34" s="1289"/>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8"/>
      <c r="B35" s="1208"/>
      <c r="C35" s="1208"/>
      <c r="D35" s="1208"/>
      <c r="E35" s="1208">
        <v>1</v>
      </c>
      <c r="F35" s="851"/>
      <c r="G35" s="851"/>
      <c r="H35" s="849">
        <v>1</v>
      </c>
      <c r="I35" s="1208">
        <v>1</v>
      </c>
      <c r="J35" s="851"/>
      <c r="K35" s="856"/>
      <c r="L35" s="595" t="str">
        <f>mergeValue(A35) &amp;"."&amp; mergeValue(B35)&amp;"."&amp; mergeValue(C35)&amp;"."&amp; mergeValue(D35)&amp;"."&amp; mergeValue(E35)</f>
        <v>1.1.1.1.1</v>
      </c>
      <c r="M35" s="556" t="s">
        <v>9</v>
      </c>
      <c r="N35" s="648"/>
      <c r="O35" s="1211"/>
      <c r="P35" s="1212"/>
      <c r="Q35" s="1212"/>
      <c r="R35" s="1212"/>
      <c r="S35" s="1212"/>
      <c r="T35" s="1212"/>
      <c r="U35" s="1212"/>
      <c r="V35" s="1213"/>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8"/>
      <c r="B36" s="1208"/>
      <c r="C36" s="1208"/>
      <c r="D36" s="1208"/>
      <c r="E36" s="1208"/>
      <c r="F36" s="1208">
        <v>1</v>
      </c>
      <c r="G36" s="849"/>
      <c r="H36" s="849"/>
      <c r="I36" s="1208"/>
      <c r="J36" s="1208">
        <v>1</v>
      </c>
      <c r="K36" s="857"/>
      <c r="L36" s="595" t="str">
        <f>mergeValue(A36) &amp;"."&amp; mergeValue(B36)&amp;"."&amp; mergeValue(C36)&amp;"."&amp; mergeValue(D36)&amp;"."&amp; mergeValue(E36)&amp;"."&amp; mergeValue(F36)</f>
        <v>1.1.1.1.1.1</v>
      </c>
      <c r="M36" s="557" t="s">
        <v>10</v>
      </c>
      <c r="N36" s="648"/>
      <c r="O36" s="1211"/>
      <c r="P36" s="1212"/>
      <c r="Q36" s="1212"/>
      <c r="R36" s="1212"/>
      <c r="S36" s="1212"/>
      <c r="T36" s="1212"/>
      <c r="U36" s="1212"/>
      <c r="V36" s="1213"/>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8"/>
      <c r="B37" s="1208"/>
      <c r="C37" s="1208"/>
      <c r="D37" s="1208"/>
      <c r="E37" s="1208"/>
      <c r="F37" s="1208"/>
      <c r="G37" s="849">
        <v>1</v>
      </c>
      <c r="H37" s="849"/>
      <c r="I37" s="1208"/>
      <c r="J37" s="1208"/>
      <c r="K37" s="857">
        <v>1</v>
      </c>
      <c r="L37" s="595" t="str">
        <f>mergeValue(A37) &amp;"."&amp; mergeValue(B37)&amp;"."&amp; mergeValue(C37)&amp;"."&amp; mergeValue(D37)&amp;"."&amp; mergeValue(E37)&amp;"."&amp; mergeValue(F37)&amp;"."&amp; mergeValue(G37)</f>
        <v>1.1.1.1.1.1.1</v>
      </c>
      <c r="M37" s="1071"/>
      <c r="N37" s="648"/>
      <c r="O37" s="564"/>
      <c r="P37" s="564"/>
      <c r="Q37" s="1096"/>
      <c r="R37" s="1214"/>
      <c r="S37" s="1215" t="s">
        <v>84</v>
      </c>
      <c r="T37" s="1214"/>
      <c r="U37" s="1215" t="s">
        <v>84</v>
      </c>
      <c r="V37" s="564"/>
      <c r="W37" s="1207"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8"/>
      <c r="B38" s="1208"/>
      <c r="C38" s="1208"/>
      <c r="D38" s="1208"/>
      <c r="E38" s="1208"/>
      <c r="F38" s="1208"/>
      <c r="G38" s="849"/>
      <c r="H38" s="849"/>
      <c r="I38" s="1208"/>
      <c r="J38" s="1208"/>
      <c r="K38" s="857"/>
      <c r="L38" s="602"/>
      <c r="M38" s="648"/>
      <c r="N38" s="648"/>
      <c r="O38" s="564"/>
      <c r="P38" s="564"/>
      <c r="Q38" s="586" t="str">
        <f>R37 &amp; "-" &amp; T37</f>
        <v>-</v>
      </c>
      <c r="R38" s="1214"/>
      <c r="S38" s="1215"/>
      <c r="T38" s="1214"/>
      <c r="U38" s="1215"/>
      <c r="V38" s="564"/>
      <c r="W38" s="1207"/>
      <c r="X38" s="587"/>
      <c r="Y38" s="591"/>
      <c r="Z38" s="591" t="str">
        <f t="shared" si="0"/>
        <v/>
      </c>
      <c r="AA38" s="591"/>
      <c r="AB38" s="591"/>
      <c r="AC38" s="591"/>
      <c r="AD38" s="587"/>
      <c r="AE38" s="587"/>
      <c r="AF38" s="587"/>
      <c r="AG38" s="587"/>
      <c r="AH38" s="587"/>
      <c r="AI38" s="587"/>
      <c r="AJ38" s="587"/>
    </row>
    <row r="39" spans="1:36" s="525" customFormat="1" ht="15" customHeight="1">
      <c r="A39" s="1208"/>
      <c r="B39" s="1208"/>
      <c r="C39" s="1208"/>
      <c r="D39" s="1208"/>
      <c r="E39" s="1208"/>
      <c r="F39" s="1208"/>
      <c r="G39" s="851"/>
      <c r="H39" s="849"/>
      <c r="I39" s="1208"/>
      <c r="J39" s="1208"/>
      <c r="K39" s="856"/>
      <c r="L39" s="540"/>
      <c r="M39" s="559" t="s">
        <v>25</v>
      </c>
      <c r="N39" s="566"/>
      <c r="O39" s="566"/>
      <c r="P39" s="566"/>
      <c r="Q39" s="566"/>
      <c r="R39" s="566"/>
      <c r="S39" s="566"/>
      <c r="T39" s="566"/>
      <c r="U39" s="566"/>
      <c r="V39" s="562"/>
      <c r="W39" s="1207"/>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8"/>
      <c r="B40" s="1208"/>
      <c r="C40" s="1208"/>
      <c r="D40" s="1208"/>
      <c r="E40" s="1208"/>
      <c r="F40" s="851"/>
      <c r="G40" s="851"/>
      <c r="H40" s="849"/>
      <c r="I40" s="1208"/>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8"/>
      <c r="B41" s="1208"/>
      <c r="C41" s="1208"/>
      <c r="D41" s="1208"/>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8"/>
      <c r="B42" s="1208"/>
      <c r="C42" s="1208"/>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8"/>
      <c r="B43" s="1208"/>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8"/>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8">
        <v>1</v>
      </c>
      <c r="B49" s="867"/>
      <c r="C49" s="867"/>
      <c r="D49" s="867"/>
      <c r="E49" s="868"/>
      <c r="F49" s="869"/>
      <c r="G49" s="869"/>
      <c r="H49" s="869"/>
      <c r="I49" s="870"/>
      <c r="J49" s="865"/>
      <c r="K49" s="872"/>
      <c r="L49" s="595">
        <f>mergeValue(A49)</f>
        <v>1</v>
      </c>
      <c r="M49" s="643" t="s">
        <v>20</v>
      </c>
      <c r="N49" s="648"/>
      <c r="O49" s="1287"/>
      <c r="P49" s="1288"/>
      <c r="Q49" s="1288"/>
      <c r="R49" s="1288"/>
      <c r="S49" s="1288"/>
      <c r="T49" s="1288"/>
      <c r="U49" s="1288"/>
      <c r="V49" s="1289"/>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8"/>
      <c r="B50" s="1208">
        <v>1</v>
      </c>
      <c r="C50" s="867"/>
      <c r="D50" s="867"/>
      <c r="E50" s="869"/>
      <c r="F50" s="869"/>
      <c r="G50" s="869"/>
      <c r="H50" s="869"/>
      <c r="I50" s="864"/>
      <c r="J50" s="863"/>
      <c r="K50" s="866"/>
      <c r="L50" s="595" t="str">
        <f>mergeValue(A50) &amp;"."&amp; mergeValue(B50)</f>
        <v>1.1</v>
      </c>
      <c r="M50" s="548" t="s">
        <v>16</v>
      </c>
      <c r="N50" s="648"/>
      <c r="O50" s="1287"/>
      <c r="P50" s="1288"/>
      <c r="Q50" s="1288"/>
      <c r="R50" s="1288"/>
      <c r="S50" s="1288"/>
      <c r="T50" s="1288"/>
      <c r="U50" s="1288"/>
      <c r="V50" s="1289"/>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8"/>
      <c r="B51" s="1208"/>
      <c r="C51" s="1208">
        <v>1</v>
      </c>
      <c r="D51" s="867"/>
      <c r="E51" s="869"/>
      <c r="F51" s="869"/>
      <c r="G51" s="869"/>
      <c r="H51" s="869"/>
      <c r="I51" s="871"/>
      <c r="J51" s="863"/>
      <c r="K51" s="866"/>
      <c r="L51" s="595" t="str">
        <f>mergeValue(A51) &amp;"."&amp; mergeValue(B51)&amp;"."&amp; mergeValue(C51)</f>
        <v>1.1.1</v>
      </c>
      <c r="M51" s="549" t="s">
        <v>7</v>
      </c>
      <c r="N51" s="648"/>
      <c r="O51" s="1287"/>
      <c r="P51" s="1288"/>
      <c r="Q51" s="1288"/>
      <c r="R51" s="1288"/>
      <c r="S51" s="1288"/>
      <c r="T51" s="1288"/>
      <c r="U51" s="1288"/>
      <c r="V51" s="1289"/>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8"/>
      <c r="B52" s="1208"/>
      <c r="C52" s="1208"/>
      <c r="D52" s="1208">
        <v>1</v>
      </c>
      <c r="E52" s="869"/>
      <c r="F52" s="869"/>
      <c r="G52" s="869"/>
      <c r="H52" s="869"/>
      <c r="I52" s="871"/>
      <c r="J52" s="863"/>
      <c r="K52" s="866"/>
      <c r="L52" s="595" t="str">
        <f>mergeValue(A52) &amp;"."&amp; mergeValue(B52)&amp;"."&amp; mergeValue(C52)&amp;"."&amp; mergeValue(D52)</f>
        <v>1.1.1.1</v>
      </c>
      <c r="M52" s="550" t="s">
        <v>22</v>
      </c>
      <c r="N52" s="648"/>
      <c r="O52" s="1287"/>
      <c r="P52" s="1288"/>
      <c r="Q52" s="1288"/>
      <c r="R52" s="1288"/>
      <c r="S52" s="1288"/>
      <c r="T52" s="1288"/>
      <c r="U52" s="1288"/>
      <c r="V52" s="1289"/>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8"/>
      <c r="B53" s="1208"/>
      <c r="C53" s="1208"/>
      <c r="D53" s="1208"/>
      <c r="E53" s="1208">
        <v>1</v>
      </c>
      <c r="F53" s="869"/>
      <c r="G53" s="869"/>
      <c r="H53" s="867">
        <v>1</v>
      </c>
      <c r="I53" s="1208">
        <v>1</v>
      </c>
      <c r="J53" s="869"/>
      <c r="K53" s="874"/>
      <c r="L53" s="595" t="str">
        <f>mergeValue(A53) &amp;"."&amp; mergeValue(B53)&amp;"."&amp; mergeValue(C53)&amp;"."&amp; mergeValue(D53)&amp;"."&amp; mergeValue(E53)</f>
        <v>1.1.1.1.1</v>
      </c>
      <c r="M53" s="556" t="s">
        <v>9</v>
      </c>
      <c r="N53" s="648"/>
      <c r="O53" s="1211"/>
      <c r="P53" s="1212"/>
      <c r="Q53" s="1212"/>
      <c r="R53" s="1212"/>
      <c r="S53" s="1212"/>
      <c r="T53" s="1212"/>
      <c r="U53" s="1212"/>
      <c r="V53" s="1213"/>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8"/>
      <c r="B54" s="1208"/>
      <c r="C54" s="1208"/>
      <c r="D54" s="1208"/>
      <c r="E54" s="1208"/>
      <c r="F54" s="1208">
        <v>1</v>
      </c>
      <c r="G54" s="867"/>
      <c r="H54" s="867"/>
      <c r="I54" s="1208"/>
      <c r="J54" s="1208">
        <v>1</v>
      </c>
      <c r="K54" s="875"/>
      <c r="L54" s="595" t="str">
        <f>mergeValue(A54) &amp;"."&amp; mergeValue(B54)&amp;"."&amp; mergeValue(C54)&amp;"."&amp; mergeValue(D54)&amp;"."&amp; mergeValue(E54)&amp;"."&amp; mergeValue(F54)</f>
        <v>1.1.1.1.1.1</v>
      </c>
      <c r="M54" s="557" t="s">
        <v>10</v>
      </c>
      <c r="N54" s="648"/>
      <c r="O54" s="1211"/>
      <c r="P54" s="1212"/>
      <c r="Q54" s="1212"/>
      <c r="R54" s="1212"/>
      <c r="S54" s="1212"/>
      <c r="T54" s="1212"/>
      <c r="U54" s="1212"/>
      <c r="V54" s="1213"/>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8"/>
      <c r="B55" s="1208"/>
      <c r="C55" s="1208"/>
      <c r="D55" s="1208"/>
      <c r="E55" s="1208"/>
      <c r="F55" s="1208"/>
      <c r="G55" s="867">
        <v>1</v>
      </c>
      <c r="H55" s="867"/>
      <c r="I55" s="1208"/>
      <c r="J55" s="1208"/>
      <c r="K55" s="875">
        <v>1</v>
      </c>
      <c r="L55" s="595" t="str">
        <f>mergeValue(A55) &amp;"."&amp; mergeValue(B55)&amp;"."&amp; mergeValue(C55)&amp;"."&amp; mergeValue(D55)&amp;"."&amp; mergeValue(E55)&amp;"."&amp; mergeValue(F55)&amp;"."&amp; mergeValue(G55)</f>
        <v>1.1.1.1.1.1.1</v>
      </c>
      <c r="M55" s="1071"/>
      <c r="N55" s="648"/>
      <c r="O55" s="564"/>
      <c r="P55" s="564"/>
      <c r="Q55" s="1096"/>
      <c r="R55" s="1214"/>
      <c r="S55" s="1215" t="s">
        <v>84</v>
      </c>
      <c r="T55" s="1214"/>
      <c r="U55" s="1215" t="s">
        <v>84</v>
      </c>
      <c r="V55" s="564"/>
      <c r="W55" s="1207"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8"/>
      <c r="B56" s="1208"/>
      <c r="C56" s="1208"/>
      <c r="D56" s="1208"/>
      <c r="E56" s="1208"/>
      <c r="F56" s="1208"/>
      <c r="G56" s="867"/>
      <c r="H56" s="867"/>
      <c r="I56" s="1208"/>
      <c r="J56" s="1208"/>
      <c r="K56" s="875"/>
      <c r="L56" s="602"/>
      <c r="M56" s="648"/>
      <c r="N56" s="648"/>
      <c r="O56" s="564"/>
      <c r="P56" s="564"/>
      <c r="Q56" s="586" t="str">
        <f>R55 &amp; "-" &amp; T55</f>
        <v>-</v>
      </c>
      <c r="R56" s="1214"/>
      <c r="S56" s="1215"/>
      <c r="T56" s="1214"/>
      <c r="U56" s="1215"/>
      <c r="V56" s="564"/>
      <c r="W56" s="1207"/>
      <c r="X56" s="587"/>
      <c r="Y56" s="591"/>
      <c r="Z56" s="591" t="str">
        <f t="shared" si="1"/>
        <v/>
      </c>
      <c r="AA56" s="591"/>
      <c r="AB56" s="591"/>
      <c r="AC56" s="591"/>
      <c r="AD56" s="587"/>
      <c r="AE56" s="587"/>
      <c r="AF56" s="587"/>
      <c r="AG56" s="587"/>
      <c r="AH56" s="587"/>
      <c r="AI56" s="587"/>
      <c r="AJ56" s="587"/>
    </row>
    <row r="57" spans="1:36" s="525" customFormat="1" ht="15" customHeight="1">
      <c r="A57" s="1208"/>
      <c r="B57" s="1208"/>
      <c r="C57" s="1208"/>
      <c r="D57" s="1208"/>
      <c r="E57" s="1208"/>
      <c r="F57" s="1208"/>
      <c r="G57" s="869"/>
      <c r="H57" s="867"/>
      <c r="I57" s="1208"/>
      <c r="J57" s="1208"/>
      <c r="K57" s="874"/>
      <c r="L57" s="540"/>
      <c r="M57" s="559" t="s">
        <v>25</v>
      </c>
      <c r="N57" s="566"/>
      <c r="O57" s="566"/>
      <c r="P57" s="566"/>
      <c r="Q57" s="566"/>
      <c r="R57" s="566"/>
      <c r="S57" s="566"/>
      <c r="T57" s="566"/>
      <c r="U57" s="566"/>
      <c r="V57" s="562"/>
      <c r="W57" s="1207"/>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8"/>
      <c r="B58" s="1208"/>
      <c r="C58" s="1208"/>
      <c r="D58" s="1208"/>
      <c r="E58" s="1208"/>
      <c r="F58" s="869"/>
      <c r="G58" s="869"/>
      <c r="H58" s="867"/>
      <c r="I58" s="1208"/>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8"/>
      <c r="B59" s="1208"/>
      <c r="C59" s="1208"/>
      <c r="D59" s="1208"/>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8"/>
      <c r="B60" s="1208"/>
      <c r="C60" s="1208"/>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8"/>
      <c r="B61" s="1208"/>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8"/>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8">
        <v>1</v>
      </c>
      <c r="B67" s="885"/>
      <c r="C67" s="885"/>
      <c r="D67" s="885"/>
      <c r="E67" s="886"/>
      <c r="F67" s="887"/>
      <c r="G67" s="887"/>
      <c r="H67" s="887"/>
      <c r="I67" s="888"/>
      <c r="J67" s="883"/>
      <c r="K67" s="890"/>
      <c r="L67" s="595">
        <f>mergeValue(A67)</f>
        <v>1</v>
      </c>
      <c r="M67" s="643" t="s">
        <v>20</v>
      </c>
      <c r="N67" s="648"/>
      <c r="O67" s="1287"/>
      <c r="P67" s="1288"/>
      <c r="Q67" s="1288"/>
      <c r="R67" s="1288"/>
      <c r="S67" s="1288"/>
      <c r="T67" s="1288"/>
      <c r="U67" s="1288"/>
      <c r="V67" s="1289"/>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8"/>
      <c r="B68" s="1208">
        <v>1</v>
      </c>
      <c r="C68" s="885"/>
      <c r="D68" s="885"/>
      <c r="E68" s="887"/>
      <c r="F68" s="887"/>
      <c r="G68" s="887"/>
      <c r="H68" s="887"/>
      <c r="I68" s="882"/>
      <c r="J68" s="881"/>
      <c r="K68" s="884"/>
      <c r="L68" s="595" t="str">
        <f>mergeValue(A68) &amp;"."&amp; mergeValue(B68)</f>
        <v>1.1</v>
      </c>
      <c r="M68" s="548" t="s">
        <v>16</v>
      </c>
      <c r="N68" s="648"/>
      <c r="O68" s="1287"/>
      <c r="P68" s="1288"/>
      <c r="Q68" s="1288"/>
      <c r="R68" s="1288"/>
      <c r="S68" s="1288"/>
      <c r="T68" s="1288"/>
      <c r="U68" s="1288"/>
      <c r="V68" s="1289"/>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8"/>
      <c r="B69" s="1208"/>
      <c r="C69" s="1208">
        <v>1</v>
      </c>
      <c r="D69" s="885"/>
      <c r="E69" s="887"/>
      <c r="F69" s="887"/>
      <c r="G69" s="887"/>
      <c r="H69" s="887"/>
      <c r="I69" s="889"/>
      <c r="J69" s="881"/>
      <c r="K69" s="884"/>
      <c r="L69" s="595" t="str">
        <f>mergeValue(A69) &amp;"."&amp; mergeValue(B69)&amp;"."&amp; mergeValue(C69)</f>
        <v>1.1.1</v>
      </c>
      <c r="M69" s="549" t="s">
        <v>7</v>
      </c>
      <c r="N69" s="648"/>
      <c r="O69" s="1287"/>
      <c r="P69" s="1288"/>
      <c r="Q69" s="1288"/>
      <c r="R69" s="1288"/>
      <c r="S69" s="1288"/>
      <c r="T69" s="1288"/>
      <c r="U69" s="1288"/>
      <c r="V69" s="1289"/>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8"/>
      <c r="B70" s="1208"/>
      <c r="C70" s="1208"/>
      <c r="D70" s="1208">
        <v>1</v>
      </c>
      <c r="E70" s="887"/>
      <c r="F70" s="887"/>
      <c r="G70" s="887"/>
      <c r="H70" s="887"/>
      <c r="I70" s="889"/>
      <c r="J70" s="881"/>
      <c r="K70" s="884"/>
      <c r="L70" s="595" t="str">
        <f>mergeValue(A70) &amp;"."&amp; mergeValue(B70)&amp;"."&amp; mergeValue(C70)&amp;"."&amp; mergeValue(D70)</f>
        <v>1.1.1.1</v>
      </c>
      <c r="M70" s="550" t="s">
        <v>22</v>
      </c>
      <c r="N70" s="648"/>
      <c r="O70" s="1287"/>
      <c r="P70" s="1288"/>
      <c r="Q70" s="1288"/>
      <c r="R70" s="1288"/>
      <c r="S70" s="1288"/>
      <c r="T70" s="1288"/>
      <c r="U70" s="1288"/>
      <c r="V70" s="1289"/>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8"/>
      <c r="B71" s="1208"/>
      <c r="C71" s="1208"/>
      <c r="D71" s="1208"/>
      <c r="E71" s="1208">
        <v>1</v>
      </c>
      <c r="F71" s="887"/>
      <c r="G71" s="887"/>
      <c r="H71" s="885">
        <v>1</v>
      </c>
      <c r="I71" s="1208">
        <v>1</v>
      </c>
      <c r="J71" s="887"/>
      <c r="K71" s="892"/>
      <c r="L71" s="595" t="str">
        <f>mergeValue(A71) &amp;"."&amp; mergeValue(B71)&amp;"."&amp; mergeValue(C71)&amp;"."&amp; mergeValue(D71)&amp;"."&amp; mergeValue(E71)</f>
        <v>1.1.1.1.1</v>
      </c>
      <c r="M71" s="556" t="s">
        <v>9</v>
      </c>
      <c r="N71" s="648"/>
      <c r="O71" s="1211"/>
      <c r="P71" s="1212"/>
      <c r="Q71" s="1212"/>
      <c r="R71" s="1212"/>
      <c r="S71" s="1212"/>
      <c r="T71" s="1212"/>
      <c r="U71" s="1212"/>
      <c r="V71" s="1213"/>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8"/>
      <c r="B72" s="1208"/>
      <c r="C72" s="1208"/>
      <c r="D72" s="1208"/>
      <c r="E72" s="1208"/>
      <c r="F72" s="1208">
        <v>1</v>
      </c>
      <c r="G72" s="885"/>
      <c r="H72" s="885"/>
      <c r="I72" s="1208"/>
      <c r="J72" s="1208">
        <v>1</v>
      </c>
      <c r="K72" s="893"/>
      <c r="L72" s="595" t="str">
        <f>mergeValue(A72) &amp;"."&amp; mergeValue(B72)&amp;"."&amp; mergeValue(C72)&amp;"."&amp; mergeValue(D72)&amp;"."&amp; mergeValue(E72)&amp;"."&amp; mergeValue(F72)</f>
        <v>1.1.1.1.1.1</v>
      </c>
      <c r="M72" s="557" t="s">
        <v>10</v>
      </c>
      <c r="N72" s="648"/>
      <c r="O72" s="1211"/>
      <c r="P72" s="1212"/>
      <c r="Q72" s="1212"/>
      <c r="R72" s="1212"/>
      <c r="S72" s="1212"/>
      <c r="T72" s="1212"/>
      <c r="U72" s="1212"/>
      <c r="V72" s="1213"/>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8"/>
      <c r="B73" s="1208"/>
      <c r="C73" s="1208"/>
      <c r="D73" s="1208"/>
      <c r="E73" s="1208"/>
      <c r="F73" s="1208"/>
      <c r="G73" s="885">
        <v>1</v>
      </c>
      <c r="H73" s="885"/>
      <c r="I73" s="1208"/>
      <c r="J73" s="1208"/>
      <c r="K73" s="893">
        <v>1</v>
      </c>
      <c r="L73" s="595" t="str">
        <f>mergeValue(A73) &amp;"."&amp; mergeValue(B73)&amp;"."&amp; mergeValue(C73)&amp;"."&amp; mergeValue(D73)&amp;"."&amp; mergeValue(E73)&amp;"."&amp; mergeValue(F73)&amp;"."&amp; mergeValue(G73)</f>
        <v>1.1.1.1.1.1.1</v>
      </c>
      <c r="M73" s="1071"/>
      <c r="N73" s="648"/>
      <c r="O73" s="564"/>
      <c r="P73" s="564"/>
      <c r="Q73" s="1096"/>
      <c r="R73" s="1214"/>
      <c r="S73" s="1215" t="s">
        <v>84</v>
      </c>
      <c r="T73" s="1214"/>
      <c r="U73" s="1215" t="s">
        <v>84</v>
      </c>
      <c r="V73" s="564"/>
      <c r="W73" s="1207"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8"/>
      <c r="B74" s="1208"/>
      <c r="C74" s="1208"/>
      <c r="D74" s="1208"/>
      <c r="E74" s="1208"/>
      <c r="F74" s="1208"/>
      <c r="G74" s="885"/>
      <c r="H74" s="885"/>
      <c r="I74" s="1208"/>
      <c r="J74" s="1208"/>
      <c r="K74" s="893"/>
      <c r="L74" s="602"/>
      <c r="M74" s="648"/>
      <c r="N74" s="648"/>
      <c r="O74" s="564"/>
      <c r="P74" s="564"/>
      <c r="Q74" s="586" t="str">
        <f>R73 &amp; "-" &amp; T73</f>
        <v>-</v>
      </c>
      <c r="R74" s="1214"/>
      <c r="S74" s="1215"/>
      <c r="T74" s="1214"/>
      <c r="U74" s="1215"/>
      <c r="V74" s="564"/>
      <c r="W74" s="1207"/>
      <c r="X74" s="587"/>
      <c r="Y74" s="591"/>
      <c r="Z74" s="591" t="str">
        <f t="shared" si="2"/>
        <v/>
      </c>
      <c r="AA74" s="591"/>
      <c r="AB74" s="591"/>
      <c r="AC74" s="591"/>
      <c r="AD74" s="587"/>
      <c r="AE74" s="587"/>
      <c r="AF74" s="587"/>
      <c r="AG74" s="587"/>
      <c r="AH74" s="587"/>
      <c r="AI74" s="587"/>
      <c r="AJ74" s="587"/>
    </row>
    <row r="75" spans="1:36" s="525" customFormat="1" ht="15" customHeight="1">
      <c r="A75" s="1208"/>
      <c r="B75" s="1208"/>
      <c r="C75" s="1208"/>
      <c r="D75" s="1208"/>
      <c r="E75" s="1208"/>
      <c r="F75" s="1208"/>
      <c r="G75" s="887"/>
      <c r="H75" s="885"/>
      <c r="I75" s="1208"/>
      <c r="J75" s="1208"/>
      <c r="K75" s="892"/>
      <c r="L75" s="540"/>
      <c r="M75" s="559" t="s">
        <v>25</v>
      </c>
      <c r="N75" s="566"/>
      <c r="O75" s="566"/>
      <c r="P75" s="566"/>
      <c r="Q75" s="566"/>
      <c r="R75" s="566"/>
      <c r="S75" s="566"/>
      <c r="T75" s="566"/>
      <c r="U75" s="566"/>
      <c r="V75" s="562"/>
      <c r="W75" s="1207"/>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8"/>
      <c r="B76" s="1208"/>
      <c r="C76" s="1208"/>
      <c r="D76" s="1208"/>
      <c r="E76" s="1208"/>
      <c r="F76" s="887"/>
      <c r="G76" s="887"/>
      <c r="H76" s="885"/>
      <c r="I76" s="1208"/>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8"/>
      <c r="B77" s="1208"/>
      <c r="C77" s="1208"/>
      <c r="D77" s="1208"/>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8"/>
      <c r="B78" s="1208"/>
      <c r="C78" s="1208"/>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8"/>
      <c r="B79" s="1208"/>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8"/>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99"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99" ht="18.75" customHeight="1">
      <c r="X82" s="204"/>
      <c r="Y82" s="204"/>
      <c r="Z82" s="204"/>
      <c r="AA82" s="204"/>
      <c r="AB82" s="204"/>
      <c r="AC82" s="204"/>
      <c r="AD82" s="204"/>
      <c r="AE82" s="204"/>
      <c r="AF82" s="204"/>
      <c r="AG82" s="204"/>
      <c r="AH82" s="204"/>
      <c r="AI82" s="204"/>
      <c r="AJ82" s="204"/>
    </row>
    <row r="83" spans="1:99"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99"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99" s="525" customFormat="1" ht="22.5">
      <c r="A85" s="1208">
        <v>1</v>
      </c>
      <c r="B85" s="921"/>
      <c r="C85" s="921"/>
      <c r="D85" s="921"/>
      <c r="E85" s="922"/>
      <c r="F85" s="923"/>
      <c r="G85" s="921"/>
      <c r="H85" s="921"/>
      <c r="I85" s="924"/>
      <c r="J85" s="919"/>
      <c r="K85" s="928">
        <v>1</v>
      </c>
      <c r="L85" s="595">
        <f>mergeValue(A85)</f>
        <v>1</v>
      </c>
      <c r="M85" s="643" t="s">
        <v>20</v>
      </c>
      <c r="N85" s="582"/>
      <c r="O85" s="1302"/>
      <c r="P85" s="1303"/>
      <c r="Q85" s="1303"/>
      <c r="R85" s="1303"/>
      <c r="S85" s="1303"/>
      <c r="T85" s="1303"/>
      <c r="U85" s="1303"/>
      <c r="V85" s="1303"/>
      <c r="W85" s="1303"/>
      <c r="X85" s="1303"/>
      <c r="Y85" s="1303"/>
      <c r="Z85" s="1303"/>
      <c r="AA85" s="1303"/>
      <c r="AB85" s="1303"/>
      <c r="AC85" s="1303"/>
      <c r="AD85" s="1303"/>
      <c r="AE85" s="1303"/>
      <c r="AF85" s="1303"/>
      <c r="AG85" s="1303"/>
      <c r="AH85" s="1303"/>
      <c r="AI85" s="1303"/>
      <c r="AJ85" s="1303"/>
      <c r="AK85" s="1303"/>
      <c r="AL85" s="1303"/>
      <c r="AM85" s="1303"/>
      <c r="AN85" s="1303"/>
      <c r="AO85" s="1303"/>
      <c r="AP85" s="1303"/>
      <c r="AQ85" s="1303"/>
      <c r="AR85" s="1303"/>
      <c r="AS85" s="1303"/>
      <c r="AT85" s="1303"/>
      <c r="AU85" s="1303"/>
      <c r="AV85" s="1303"/>
      <c r="AW85" s="1303"/>
      <c r="AX85" s="1303"/>
      <c r="AY85" s="1303"/>
      <c r="AZ85" s="1303"/>
      <c r="BA85" s="1303"/>
      <c r="BB85" s="1303"/>
      <c r="BC85" s="1303"/>
      <c r="BD85" s="1303"/>
      <c r="BE85" s="1303"/>
      <c r="BF85" s="1303"/>
      <c r="BG85" s="1303"/>
      <c r="BH85" s="1303"/>
      <c r="BI85" s="1303"/>
      <c r="BJ85" s="1303"/>
      <c r="BK85" s="1303"/>
      <c r="BL85" s="1303"/>
      <c r="BM85" s="1303"/>
      <c r="BN85" s="1303"/>
      <c r="BO85" s="1303"/>
      <c r="BP85" s="1303"/>
      <c r="BQ85" s="1303"/>
      <c r="BR85" s="1303"/>
      <c r="BS85" s="1303"/>
      <c r="BT85" s="1303"/>
      <c r="BU85" s="1303"/>
      <c r="BV85" s="1303"/>
      <c r="BW85" s="1303"/>
      <c r="BX85" s="1303"/>
      <c r="BY85" s="1303"/>
      <c r="BZ85" s="1303"/>
      <c r="CA85" s="1303"/>
      <c r="CB85" s="1303"/>
      <c r="CC85" s="1303"/>
      <c r="CD85" s="1303"/>
      <c r="CE85" s="1303"/>
      <c r="CF85" s="1303"/>
      <c r="CG85" s="1304"/>
      <c r="CH85" s="632" t="s">
        <v>659</v>
      </c>
      <c r="CI85" s="587"/>
      <c r="CJ85" s="587"/>
      <c r="CK85" s="587"/>
      <c r="CL85" s="587"/>
      <c r="CM85" s="587"/>
      <c r="CN85" s="587"/>
      <c r="CO85" s="587"/>
      <c r="CP85" s="587"/>
      <c r="CQ85" s="587"/>
      <c r="CR85" s="587"/>
      <c r="CS85" s="587"/>
      <c r="CT85" s="587"/>
    </row>
    <row r="86" spans="1:99" s="525" customFormat="1" ht="22.5">
      <c r="A86" s="1208"/>
      <c r="B86" s="1208">
        <v>1</v>
      </c>
      <c r="C86" s="921"/>
      <c r="D86" s="921"/>
      <c r="E86" s="923"/>
      <c r="F86" s="923"/>
      <c r="G86" s="921"/>
      <c r="H86" s="921"/>
      <c r="I86" s="918"/>
      <c r="J86" s="917"/>
      <c r="K86" s="928">
        <v>1</v>
      </c>
      <c r="L86" s="595" t="str">
        <f>mergeValue(A86) &amp;"."&amp; mergeValue(B86)</f>
        <v>1.1</v>
      </c>
      <c r="M86" s="548" t="s">
        <v>16</v>
      </c>
      <c r="N86" s="582"/>
      <c r="O86" s="1302"/>
      <c r="P86" s="1303"/>
      <c r="Q86" s="1303"/>
      <c r="R86" s="1303"/>
      <c r="S86" s="1303"/>
      <c r="T86" s="1303"/>
      <c r="U86" s="1303"/>
      <c r="V86" s="1303"/>
      <c r="W86" s="1303"/>
      <c r="X86" s="1303"/>
      <c r="Y86" s="1303"/>
      <c r="Z86" s="1303"/>
      <c r="AA86" s="1303"/>
      <c r="AB86" s="1303"/>
      <c r="AC86" s="1303"/>
      <c r="AD86" s="1303"/>
      <c r="AE86" s="1303"/>
      <c r="AF86" s="1303"/>
      <c r="AG86" s="1303"/>
      <c r="AH86" s="1303"/>
      <c r="AI86" s="1303"/>
      <c r="AJ86" s="1303"/>
      <c r="AK86" s="1303"/>
      <c r="AL86" s="1303"/>
      <c r="AM86" s="1303"/>
      <c r="AN86" s="1303"/>
      <c r="AO86" s="1303"/>
      <c r="AP86" s="1303"/>
      <c r="AQ86" s="1303"/>
      <c r="AR86" s="1303"/>
      <c r="AS86" s="1303"/>
      <c r="AT86" s="1303"/>
      <c r="AU86" s="1303"/>
      <c r="AV86" s="1303"/>
      <c r="AW86" s="1303"/>
      <c r="AX86" s="1303"/>
      <c r="AY86" s="1303"/>
      <c r="AZ86" s="1303"/>
      <c r="BA86" s="1303"/>
      <c r="BB86" s="1303"/>
      <c r="BC86" s="1303"/>
      <c r="BD86" s="1303"/>
      <c r="BE86" s="1303"/>
      <c r="BF86" s="1303"/>
      <c r="BG86" s="1303"/>
      <c r="BH86" s="1303"/>
      <c r="BI86" s="1303"/>
      <c r="BJ86" s="1303"/>
      <c r="BK86" s="1303"/>
      <c r="BL86" s="1303"/>
      <c r="BM86" s="1303"/>
      <c r="BN86" s="1303"/>
      <c r="BO86" s="1303"/>
      <c r="BP86" s="1303"/>
      <c r="BQ86" s="1303"/>
      <c r="BR86" s="1303"/>
      <c r="BS86" s="1303"/>
      <c r="BT86" s="1303"/>
      <c r="BU86" s="1303"/>
      <c r="BV86" s="1303"/>
      <c r="BW86" s="1303"/>
      <c r="BX86" s="1303"/>
      <c r="BY86" s="1303"/>
      <c r="BZ86" s="1303"/>
      <c r="CA86" s="1303"/>
      <c r="CB86" s="1303"/>
      <c r="CC86" s="1303"/>
      <c r="CD86" s="1303"/>
      <c r="CE86" s="1303"/>
      <c r="CF86" s="1303"/>
      <c r="CG86" s="1304"/>
      <c r="CH86" s="632" t="s">
        <v>478</v>
      </c>
      <c r="CI86" s="587"/>
      <c r="CJ86" s="587"/>
      <c r="CK86" s="587"/>
      <c r="CL86" s="587"/>
      <c r="CM86" s="587"/>
      <c r="CN86" s="587"/>
      <c r="CO86" s="587"/>
      <c r="CP86" s="587"/>
      <c r="CQ86" s="587"/>
      <c r="CR86" s="587"/>
      <c r="CS86" s="587"/>
      <c r="CT86" s="587"/>
    </row>
    <row r="87" spans="1:99" s="525" customFormat="1" ht="22.5">
      <c r="A87" s="1208"/>
      <c r="B87" s="1208"/>
      <c r="C87" s="1208">
        <v>1</v>
      </c>
      <c r="D87" s="921"/>
      <c r="E87" s="923"/>
      <c r="F87" s="923"/>
      <c r="G87" s="921"/>
      <c r="H87" s="921"/>
      <c r="I87" s="925"/>
      <c r="J87" s="917"/>
      <c r="K87" s="928">
        <v>1</v>
      </c>
      <c r="L87" s="595" t="str">
        <f>mergeValue(A87) &amp;"."&amp; mergeValue(B87)&amp;"."&amp; mergeValue(C87)</f>
        <v>1.1.1</v>
      </c>
      <c r="M87" s="549" t="s">
        <v>7</v>
      </c>
      <c r="N87" s="582"/>
      <c r="O87" s="1302"/>
      <c r="P87" s="1303"/>
      <c r="Q87" s="1303"/>
      <c r="R87" s="1303"/>
      <c r="S87" s="1303"/>
      <c r="T87" s="1303"/>
      <c r="U87" s="1303"/>
      <c r="V87" s="1303"/>
      <c r="W87" s="1303"/>
      <c r="X87" s="1303"/>
      <c r="Y87" s="1303"/>
      <c r="Z87" s="1303"/>
      <c r="AA87" s="1303"/>
      <c r="AB87" s="1303"/>
      <c r="AC87" s="1303"/>
      <c r="AD87" s="1303"/>
      <c r="AE87" s="1303"/>
      <c r="AF87" s="1303"/>
      <c r="AG87" s="1303"/>
      <c r="AH87" s="1303"/>
      <c r="AI87" s="1303"/>
      <c r="AJ87" s="1303"/>
      <c r="AK87" s="1303"/>
      <c r="AL87" s="1303"/>
      <c r="AM87" s="1303"/>
      <c r="AN87" s="1303"/>
      <c r="AO87" s="1303"/>
      <c r="AP87" s="1303"/>
      <c r="AQ87" s="1303"/>
      <c r="AR87" s="1303"/>
      <c r="AS87" s="1303"/>
      <c r="AT87" s="1303"/>
      <c r="AU87" s="1303"/>
      <c r="AV87" s="1303"/>
      <c r="AW87" s="1303"/>
      <c r="AX87" s="1303"/>
      <c r="AY87" s="1303"/>
      <c r="AZ87" s="1303"/>
      <c r="BA87" s="1303"/>
      <c r="BB87" s="1303"/>
      <c r="BC87" s="1303"/>
      <c r="BD87" s="1303"/>
      <c r="BE87" s="1303"/>
      <c r="BF87" s="1303"/>
      <c r="BG87" s="1303"/>
      <c r="BH87" s="1303"/>
      <c r="BI87" s="1303"/>
      <c r="BJ87" s="1303"/>
      <c r="BK87" s="1303"/>
      <c r="BL87" s="1303"/>
      <c r="BM87" s="1303"/>
      <c r="BN87" s="1303"/>
      <c r="BO87" s="1303"/>
      <c r="BP87" s="1303"/>
      <c r="BQ87" s="1303"/>
      <c r="BR87" s="1303"/>
      <c r="BS87" s="1303"/>
      <c r="BT87" s="1303"/>
      <c r="BU87" s="1303"/>
      <c r="BV87" s="1303"/>
      <c r="BW87" s="1303"/>
      <c r="BX87" s="1303"/>
      <c r="BY87" s="1303"/>
      <c r="BZ87" s="1303"/>
      <c r="CA87" s="1303"/>
      <c r="CB87" s="1303"/>
      <c r="CC87" s="1303"/>
      <c r="CD87" s="1303"/>
      <c r="CE87" s="1303"/>
      <c r="CF87" s="1303"/>
      <c r="CG87" s="1304"/>
      <c r="CH87" s="632" t="s">
        <v>634</v>
      </c>
      <c r="CI87" s="587"/>
      <c r="CJ87" s="587"/>
      <c r="CK87" s="587"/>
      <c r="CL87" s="587"/>
      <c r="CM87" s="587"/>
      <c r="CN87" s="587"/>
      <c r="CO87" s="587"/>
      <c r="CP87" s="587"/>
      <c r="CQ87" s="587"/>
      <c r="CR87" s="587"/>
      <c r="CS87" s="587"/>
      <c r="CT87" s="587"/>
    </row>
    <row r="88" spans="1:99" s="525" customFormat="1" ht="22.5">
      <c r="A88" s="1208"/>
      <c r="B88" s="1208"/>
      <c r="C88" s="1208"/>
      <c r="D88" s="1208">
        <v>1</v>
      </c>
      <c r="E88" s="923"/>
      <c r="F88" s="923"/>
      <c r="G88" s="921"/>
      <c r="H88" s="921"/>
      <c r="I88" s="1208">
        <v>1</v>
      </c>
      <c r="J88" s="917"/>
      <c r="K88" s="928">
        <v>1</v>
      </c>
      <c r="L88" s="595" t="str">
        <f>mergeValue(A88) &amp;"."&amp; mergeValue(B88)&amp;"."&amp; mergeValue(C88)&amp;"."&amp; mergeValue(D88)</f>
        <v>1.1.1.1</v>
      </c>
      <c r="M88" s="550" t="s">
        <v>22</v>
      </c>
      <c r="N88" s="582"/>
      <c r="O88" s="1302"/>
      <c r="P88" s="1303"/>
      <c r="Q88" s="1303"/>
      <c r="R88" s="1303"/>
      <c r="S88" s="1303"/>
      <c r="T88" s="1303"/>
      <c r="U88" s="1303"/>
      <c r="V88" s="1303"/>
      <c r="W88" s="1303"/>
      <c r="X88" s="1303"/>
      <c r="Y88" s="1303"/>
      <c r="Z88" s="1303"/>
      <c r="AA88" s="1303"/>
      <c r="AB88" s="1303"/>
      <c r="AC88" s="1303"/>
      <c r="AD88" s="1303"/>
      <c r="AE88" s="1303"/>
      <c r="AF88" s="1303"/>
      <c r="AG88" s="1303"/>
      <c r="AH88" s="1303"/>
      <c r="AI88" s="1303"/>
      <c r="AJ88" s="1303"/>
      <c r="AK88" s="1303"/>
      <c r="AL88" s="1303"/>
      <c r="AM88" s="1303"/>
      <c r="AN88" s="1303"/>
      <c r="AO88" s="1303"/>
      <c r="AP88" s="1303"/>
      <c r="AQ88" s="1303"/>
      <c r="AR88" s="1303"/>
      <c r="AS88" s="1303"/>
      <c r="AT88" s="1303"/>
      <c r="AU88" s="1303"/>
      <c r="AV88" s="1303"/>
      <c r="AW88" s="1303"/>
      <c r="AX88" s="1303"/>
      <c r="AY88" s="1303"/>
      <c r="AZ88" s="1303"/>
      <c r="BA88" s="1303"/>
      <c r="BB88" s="1303"/>
      <c r="BC88" s="1303"/>
      <c r="BD88" s="1303"/>
      <c r="BE88" s="1303"/>
      <c r="BF88" s="1303"/>
      <c r="BG88" s="1303"/>
      <c r="BH88" s="1303"/>
      <c r="BI88" s="1303"/>
      <c r="BJ88" s="1303"/>
      <c r="BK88" s="1303"/>
      <c r="BL88" s="1303"/>
      <c r="BM88" s="1303"/>
      <c r="BN88" s="1303"/>
      <c r="BO88" s="1303"/>
      <c r="BP88" s="1303"/>
      <c r="BQ88" s="1303"/>
      <c r="BR88" s="1303"/>
      <c r="BS88" s="1303"/>
      <c r="BT88" s="1303"/>
      <c r="BU88" s="1303"/>
      <c r="BV88" s="1303"/>
      <c r="BW88" s="1303"/>
      <c r="BX88" s="1303"/>
      <c r="BY88" s="1303"/>
      <c r="BZ88" s="1303"/>
      <c r="CA88" s="1303"/>
      <c r="CB88" s="1303"/>
      <c r="CC88" s="1303"/>
      <c r="CD88" s="1303"/>
      <c r="CE88" s="1303"/>
      <c r="CF88" s="1303"/>
      <c r="CG88" s="1304"/>
      <c r="CH88" s="632" t="s">
        <v>635</v>
      </c>
      <c r="CI88" s="587"/>
      <c r="CJ88" s="587"/>
      <c r="CK88" s="587"/>
      <c r="CL88" s="587"/>
      <c r="CM88" s="587"/>
      <c r="CN88" s="587"/>
      <c r="CO88" s="587"/>
      <c r="CP88" s="587"/>
      <c r="CQ88" s="587"/>
      <c r="CR88" s="587"/>
      <c r="CS88" s="587"/>
      <c r="CT88" s="587"/>
    </row>
    <row r="89" spans="1:99" s="525" customFormat="1" ht="11.25" hidden="1" customHeight="1">
      <c r="A89" s="1208"/>
      <c r="B89" s="1208"/>
      <c r="C89" s="1208"/>
      <c r="D89" s="1208"/>
      <c r="E89" s="1208">
        <v>1</v>
      </c>
      <c r="F89" s="923"/>
      <c r="G89" s="921"/>
      <c r="H89" s="921"/>
      <c r="I89" s="1208"/>
      <c r="J89" s="923"/>
      <c r="K89" s="928">
        <v>1</v>
      </c>
      <c r="L89" s="595"/>
      <c r="M89" s="556"/>
      <c r="N89" s="583"/>
      <c r="O89" s="1306"/>
      <c r="P89" s="1323"/>
      <c r="Q89" s="1323"/>
      <c r="R89" s="1323"/>
      <c r="S89" s="1323"/>
      <c r="T89" s="1323"/>
      <c r="U89" s="1323"/>
      <c r="V89" s="1323"/>
      <c r="W89" s="1323"/>
      <c r="X89" s="1323"/>
      <c r="Y89" s="1323"/>
      <c r="Z89" s="1323"/>
      <c r="AA89" s="1323"/>
      <c r="AB89" s="1323"/>
      <c r="AC89" s="1323"/>
      <c r="AD89" s="1323"/>
      <c r="AE89" s="1323"/>
      <c r="AF89" s="1323"/>
      <c r="AG89" s="1323"/>
      <c r="AH89" s="1323"/>
      <c r="AI89" s="1323"/>
      <c r="AJ89" s="1323"/>
      <c r="AK89" s="1323"/>
      <c r="AL89" s="1323"/>
      <c r="AM89" s="1323"/>
      <c r="AN89" s="1323"/>
      <c r="AO89" s="1323"/>
      <c r="AP89" s="1323"/>
      <c r="AQ89" s="1323"/>
      <c r="AR89" s="1323"/>
      <c r="AS89" s="1323"/>
      <c r="AT89" s="1323"/>
      <c r="AU89" s="1323"/>
      <c r="AV89" s="1323"/>
      <c r="AW89" s="1323"/>
      <c r="AX89" s="1323"/>
      <c r="AY89" s="1323"/>
      <c r="AZ89" s="1323"/>
      <c r="BA89" s="1323"/>
      <c r="BB89" s="1323"/>
      <c r="BC89" s="1323"/>
      <c r="BD89" s="1323"/>
      <c r="BE89" s="1323"/>
      <c r="BF89" s="1323"/>
      <c r="BG89" s="1323"/>
      <c r="BH89" s="1323"/>
      <c r="BI89" s="1323"/>
      <c r="BJ89" s="1323"/>
      <c r="BK89" s="1323"/>
      <c r="BL89" s="1323"/>
      <c r="BM89" s="1323"/>
      <c r="BN89" s="1323"/>
      <c r="BO89" s="1323"/>
      <c r="BP89" s="1323"/>
      <c r="BQ89" s="1323"/>
      <c r="BR89" s="1323"/>
      <c r="BS89" s="1323"/>
      <c r="BT89" s="1323"/>
      <c r="BU89" s="1323"/>
      <c r="BV89" s="1323"/>
      <c r="BW89" s="1323"/>
      <c r="BX89" s="1323"/>
      <c r="BY89" s="1323"/>
      <c r="BZ89" s="1323"/>
      <c r="CA89" s="1323"/>
      <c r="CB89" s="1323"/>
      <c r="CC89" s="1323"/>
      <c r="CD89" s="1323"/>
      <c r="CE89" s="1323"/>
      <c r="CF89" s="1323"/>
      <c r="CG89" s="1324"/>
      <c r="CH89" s="561"/>
      <c r="CI89" s="587"/>
      <c r="CJ89" s="587"/>
      <c r="CK89" s="587"/>
      <c r="CL89" s="587"/>
      <c r="CM89" s="587"/>
      <c r="CN89" s="587"/>
      <c r="CO89" s="587"/>
      <c r="CP89" s="587"/>
      <c r="CQ89" s="587"/>
      <c r="CR89" s="587"/>
      <c r="CS89" s="587"/>
      <c r="CT89" s="587"/>
    </row>
    <row r="90" spans="1:99" s="525" customFormat="1" ht="90">
      <c r="A90" s="1208"/>
      <c r="B90" s="1208"/>
      <c r="C90" s="1208"/>
      <c r="D90" s="1208"/>
      <c r="E90" s="1208"/>
      <c r="F90" s="1208">
        <v>1</v>
      </c>
      <c r="G90" s="921"/>
      <c r="H90" s="921"/>
      <c r="I90" s="1208"/>
      <c r="J90" s="1252"/>
      <c r="K90" s="928">
        <v>1</v>
      </c>
      <c r="L90" s="595" t="str">
        <f>mergeValue(A90) &amp;"."&amp; mergeValue(B90)&amp;"."&amp; mergeValue(C90)&amp;"."&amp; mergeValue(D90)&amp;"."&amp;  mergeValue(F90)</f>
        <v>1.1.1.1.1</v>
      </c>
      <c r="M90" s="556" t="s">
        <v>10</v>
      </c>
      <c r="N90" s="583"/>
      <c r="O90" s="1211"/>
      <c r="P90" s="1212"/>
      <c r="Q90" s="1212"/>
      <c r="R90" s="1212"/>
      <c r="S90" s="1212"/>
      <c r="T90" s="1212"/>
      <c r="U90" s="1212"/>
      <c r="V90" s="1212"/>
      <c r="W90" s="1212"/>
      <c r="X90" s="1212"/>
      <c r="Y90" s="1212"/>
      <c r="Z90" s="1212"/>
      <c r="AA90" s="1212"/>
      <c r="AB90" s="1212"/>
      <c r="AC90" s="1212"/>
      <c r="AD90" s="1212"/>
      <c r="AE90" s="1212"/>
      <c r="AF90" s="1212"/>
      <c r="AG90" s="1212"/>
      <c r="AH90" s="1212"/>
      <c r="AI90" s="1212"/>
      <c r="AJ90" s="1212"/>
      <c r="AK90" s="1212"/>
      <c r="AL90" s="1212"/>
      <c r="AM90" s="1212"/>
      <c r="AN90" s="1212"/>
      <c r="AO90" s="1212"/>
      <c r="AP90" s="1212"/>
      <c r="AQ90" s="1212"/>
      <c r="AR90" s="1212"/>
      <c r="AS90" s="1212"/>
      <c r="AT90" s="1212"/>
      <c r="AU90" s="1212"/>
      <c r="AV90" s="1212"/>
      <c r="AW90" s="1212"/>
      <c r="AX90" s="1212"/>
      <c r="AY90" s="1212"/>
      <c r="AZ90" s="1212"/>
      <c r="BA90" s="1212"/>
      <c r="BB90" s="1212"/>
      <c r="BC90" s="1212"/>
      <c r="BD90" s="1212"/>
      <c r="BE90" s="1212"/>
      <c r="BF90" s="1212"/>
      <c r="BG90" s="1212"/>
      <c r="BH90" s="1212"/>
      <c r="BI90" s="1212"/>
      <c r="BJ90" s="1212"/>
      <c r="BK90" s="1212"/>
      <c r="BL90" s="1212"/>
      <c r="BM90" s="1212"/>
      <c r="BN90" s="1212"/>
      <c r="BO90" s="1212"/>
      <c r="BP90" s="1212"/>
      <c r="BQ90" s="1212"/>
      <c r="BR90" s="1212"/>
      <c r="BS90" s="1212"/>
      <c r="BT90" s="1212"/>
      <c r="BU90" s="1212"/>
      <c r="BV90" s="1212"/>
      <c r="BW90" s="1212"/>
      <c r="BX90" s="1212"/>
      <c r="BY90" s="1212"/>
      <c r="BZ90" s="1212"/>
      <c r="CA90" s="1212"/>
      <c r="CB90" s="1212"/>
      <c r="CC90" s="1212"/>
      <c r="CD90" s="1212"/>
      <c r="CE90" s="1212"/>
      <c r="CF90" s="1212"/>
      <c r="CG90" s="1213"/>
      <c r="CH90" s="632" t="s">
        <v>636</v>
      </c>
      <c r="CI90" s="587"/>
      <c r="CJ90" s="591" t="str">
        <f>strCheckUnique(CK90:CK93)</f>
        <v/>
      </c>
      <c r="CK90" s="587"/>
      <c r="CL90" s="591"/>
      <c r="CM90" s="587"/>
      <c r="CN90" s="587"/>
      <c r="CO90" s="587"/>
      <c r="CP90" s="587"/>
      <c r="CQ90" s="587"/>
      <c r="CR90" s="587"/>
      <c r="CS90" s="587"/>
      <c r="CT90" s="587"/>
    </row>
    <row r="91" spans="1:99" s="525" customFormat="1" ht="192" customHeight="1">
      <c r="A91" s="1208"/>
      <c r="B91" s="1208"/>
      <c r="C91" s="1208"/>
      <c r="D91" s="1208"/>
      <c r="E91" s="1208"/>
      <c r="F91" s="1208"/>
      <c r="G91" s="921">
        <v>1</v>
      </c>
      <c r="H91" s="921"/>
      <c r="I91" s="1208"/>
      <c r="J91" s="1252"/>
      <c r="K91" s="920"/>
      <c r="L91" s="595" t="str">
        <f>mergeValue(A91) &amp;"."&amp; mergeValue(B91)&amp;"."&amp; mergeValue(C91)&amp;"."&amp; mergeValue(D91)&amp;"."&amp;  mergeValue(F91)&amp;"."&amp;  mergeValue(G91)</f>
        <v>1.1.1.1.1.1</v>
      </c>
      <c r="M91" s="1071"/>
      <c r="N91" s="588"/>
      <c r="O91" s="685"/>
      <c r="P91" s="564"/>
      <c r="Q91" s="564"/>
      <c r="R91" s="1250"/>
      <c r="S91" s="1215" t="s">
        <v>84</v>
      </c>
      <c r="T91" s="1250"/>
      <c r="U91" s="1215" t="s">
        <v>84</v>
      </c>
      <c r="V91" s="685"/>
      <c r="W91" s="765"/>
      <c r="X91" s="765"/>
      <c r="Y91" s="1250"/>
      <c r="Z91" s="1215" t="s">
        <v>84</v>
      </c>
      <c r="AA91" s="1250"/>
      <c r="AB91" s="1215" t="s">
        <v>84</v>
      </c>
      <c r="AC91" s="685"/>
      <c r="AD91" s="765"/>
      <c r="AE91" s="765"/>
      <c r="AF91" s="1250"/>
      <c r="AG91" s="1215" t="s">
        <v>84</v>
      </c>
      <c r="AH91" s="1250"/>
      <c r="AI91" s="1215" t="s">
        <v>84</v>
      </c>
      <c r="AJ91" s="685"/>
      <c r="AK91" s="765"/>
      <c r="AL91" s="765"/>
      <c r="AM91" s="1250"/>
      <c r="AN91" s="1215" t="s">
        <v>84</v>
      </c>
      <c r="AO91" s="1250"/>
      <c r="AP91" s="1215" t="s">
        <v>84</v>
      </c>
      <c r="AQ91" s="685"/>
      <c r="AR91" s="765"/>
      <c r="AS91" s="765"/>
      <c r="AT91" s="1250"/>
      <c r="AU91" s="1215" t="s">
        <v>84</v>
      </c>
      <c r="AV91" s="1250"/>
      <c r="AW91" s="1215" t="s">
        <v>84</v>
      </c>
      <c r="AX91" s="685"/>
      <c r="AY91" s="765"/>
      <c r="AZ91" s="765"/>
      <c r="BA91" s="1250"/>
      <c r="BB91" s="1215" t="s">
        <v>84</v>
      </c>
      <c r="BC91" s="1250"/>
      <c r="BD91" s="1215" t="s">
        <v>84</v>
      </c>
      <c r="BE91" s="685"/>
      <c r="BF91" s="765"/>
      <c r="BG91" s="765"/>
      <c r="BH91" s="1250"/>
      <c r="BI91" s="1215" t="s">
        <v>84</v>
      </c>
      <c r="BJ91" s="1250"/>
      <c r="BK91" s="1215" t="s">
        <v>84</v>
      </c>
      <c r="BL91" s="685"/>
      <c r="BM91" s="765"/>
      <c r="BN91" s="765"/>
      <c r="BO91" s="1250"/>
      <c r="BP91" s="1215" t="s">
        <v>84</v>
      </c>
      <c r="BQ91" s="1250"/>
      <c r="BR91" s="1215" t="s">
        <v>84</v>
      </c>
      <c r="BS91" s="685"/>
      <c r="BT91" s="765"/>
      <c r="BU91" s="765"/>
      <c r="BV91" s="1250"/>
      <c r="BW91" s="1215" t="s">
        <v>84</v>
      </c>
      <c r="BX91" s="1250"/>
      <c r="BY91" s="1215" t="s">
        <v>84</v>
      </c>
      <c r="BZ91" s="685"/>
      <c r="CA91" s="765"/>
      <c r="CB91" s="765"/>
      <c r="CC91" s="1250"/>
      <c r="CD91" s="1215" t="s">
        <v>84</v>
      </c>
      <c r="CE91" s="1250"/>
      <c r="CF91" s="1215" t="s">
        <v>85</v>
      </c>
      <c r="CG91" s="539"/>
      <c r="CH91" s="1207" t="s">
        <v>660</v>
      </c>
      <c r="CI91" s="587" t="str">
        <f>strCheckDate(O92:CG92)</f>
        <v/>
      </c>
      <c r="CJ91" s="591"/>
      <c r="CK91" s="591" t="str">
        <f>IF(M91="","",M91 )</f>
        <v/>
      </c>
      <c r="CL91" s="591"/>
      <c r="CM91" s="591"/>
      <c r="CN91" s="591"/>
      <c r="CO91" s="587"/>
      <c r="CP91" s="587"/>
      <c r="CQ91" s="587"/>
      <c r="CR91" s="587"/>
      <c r="CS91" s="587"/>
      <c r="CT91" s="587"/>
    </row>
    <row r="92" spans="1:99" s="525" customFormat="1" ht="11.25" hidden="1" customHeight="1">
      <c r="A92" s="1208"/>
      <c r="B92" s="1208"/>
      <c r="C92" s="1208"/>
      <c r="D92" s="1208"/>
      <c r="E92" s="1208"/>
      <c r="F92" s="1208"/>
      <c r="G92" s="921"/>
      <c r="H92" s="921"/>
      <c r="I92" s="1208"/>
      <c r="J92" s="1252"/>
      <c r="K92" s="928">
        <v>1</v>
      </c>
      <c r="L92" s="602"/>
      <c r="M92" s="648"/>
      <c r="N92" s="588"/>
      <c r="O92" s="564"/>
      <c r="P92" s="564"/>
      <c r="Q92" s="586" t="str">
        <f>R91 &amp; "-" &amp; T91</f>
        <v>-</v>
      </c>
      <c r="R92" s="1250"/>
      <c r="S92" s="1215"/>
      <c r="T92" s="1250"/>
      <c r="U92" s="1215"/>
      <c r="V92" s="765"/>
      <c r="W92" s="765"/>
      <c r="X92" s="771" t="str">
        <f>Y91 &amp; "-" &amp; AA91</f>
        <v>-</v>
      </c>
      <c r="Y92" s="1250"/>
      <c r="Z92" s="1215"/>
      <c r="AA92" s="1250"/>
      <c r="AB92" s="1215"/>
      <c r="AC92" s="765"/>
      <c r="AD92" s="765"/>
      <c r="AE92" s="771" t="str">
        <f>AF91 &amp; "-" &amp; AH91</f>
        <v>-</v>
      </c>
      <c r="AF92" s="1250"/>
      <c r="AG92" s="1215"/>
      <c r="AH92" s="1250"/>
      <c r="AI92" s="1215"/>
      <c r="AJ92" s="765"/>
      <c r="AK92" s="765"/>
      <c r="AL92" s="771" t="str">
        <f>AM91 &amp; "-" &amp; AO91</f>
        <v>-</v>
      </c>
      <c r="AM92" s="1250"/>
      <c r="AN92" s="1215"/>
      <c r="AO92" s="1250"/>
      <c r="AP92" s="1215"/>
      <c r="AQ92" s="765"/>
      <c r="AR92" s="765"/>
      <c r="AS92" s="771" t="str">
        <f>AT91 &amp; "-" &amp; AV91</f>
        <v>-</v>
      </c>
      <c r="AT92" s="1250"/>
      <c r="AU92" s="1215"/>
      <c r="AV92" s="1250"/>
      <c r="AW92" s="1215"/>
      <c r="AX92" s="765"/>
      <c r="AY92" s="765"/>
      <c r="AZ92" s="771" t="str">
        <f>BA91 &amp; "-" &amp; BC91</f>
        <v>-</v>
      </c>
      <c r="BA92" s="1250"/>
      <c r="BB92" s="1215"/>
      <c r="BC92" s="1250"/>
      <c r="BD92" s="1215"/>
      <c r="BE92" s="765"/>
      <c r="BF92" s="765"/>
      <c r="BG92" s="771" t="str">
        <f>BH91 &amp; "-" &amp; BJ91</f>
        <v>-</v>
      </c>
      <c r="BH92" s="1250"/>
      <c r="BI92" s="1215"/>
      <c r="BJ92" s="1250"/>
      <c r="BK92" s="1215"/>
      <c r="BL92" s="765"/>
      <c r="BM92" s="765"/>
      <c r="BN92" s="771" t="str">
        <f>BO91 &amp; "-" &amp; BQ91</f>
        <v>-</v>
      </c>
      <c r="BO92" s="1250"/>
      <c r="BP92" s="1215"/>
      <c r="BQ92" s="1250"/>
      <c r="BR92" s="1215"/>
      <c r="BS92" s="765"/>
      <c r="BT92" s="765"/>
      <c r="BU92" s="771" t="str">
        <f>BV91 &amp; "-" &amp; BX91</f>
        <v>-</v>
      </c>
      <c r="BV92" s="1250"/>
      <c r="BW92" s="1215"/>
      <c r="BX92" s="1250"/>
      <c r="BY92" s="1215"/>
      <c r="BZ92" s="765"/>
      <c r="CA92" s="765"/>
      <c r="CB92" s="771" t="str">
        <f>CC91 &amp; "-" &amp; CE91</f>
        <v>-</v>
      </c>
      <c r="CC92" s="1250"/>
      <c r="CD92" s="1215"/>
      <c r="CE92" s="1250"/>
      <c r="CF92" s="1215"/>
      <c r="CG92" s="539"/>
      <c r="CH92" s="1207"/>
      <c r="CI92" s="587"/>
      <c r="CJ92" s="591"/>
      <c r="CK92" s="591"/>
      <c r="CL92" s="591"/>
      <c r="CM92" s="591"/>
      <c r="CN92" s="591"/>
      <c r="CO92" s="587"/>
      <c r="CP92" s="587"/>
      <c r="CQ92" s="587"/>
      <c r="CR92" s="587"/>
      <c r="CS92" s="587"/>
      <c r="CT92" s="587"/>
    </row>
    <row r="93" spans="1:99" s="524" customFormat="1" ht="15" customHeight="1">
      <c r="A93" s="1208"/>
      <c r="B93" s="1208"/>
      <c r="C93" s="1208"/>
      <c r="D93" s="1208"/>
      <c r="E93" s="1208"/>
      <c r="F93" s="1208"/>
      <c r="G93" s="921"/>
      <c r="H93" s="921"/>
      <c r="I93" s="1208"/>
      <c r="J93" s="1252"/>
      <c r="K93" s="928">
        <v>1</v>
      </c>
      <c r="L93" s="540"/>
      <c r="M93" s="558" t="s">
        <v>25</v>
      </c>
      <c r="N93" s="553"/>
      <c r="O93" s="547"/>
      <c r="P93" s="547"/>
      <c r="Q93" s="547"/>
      <c r="R93" s="575"/>
      <c r="S93" s="566"/>
      <c r="T93" s="565"/>
      <c r="U93" s="553"/>
      <c r="V93" s="759"/>
      <c r="W93" s="759"/>
      <c r="X93" s="759"/>
      <c r="Y93" s="768"/>
      <c r="Z93" s="1008"/>
      <c r="AA93" s="1007"/>
      <c r="AB93" s="1003"/>
      <c r="AC93" s="759"/>
      <c r="AD93" s="759"/>
      <c r="AE93" s="759"/>
      <c r="AF93" s="768"/>
      <c r="AG93" s="1008"/>
      <c r="AH93" s="1007"/>
      <c r="AI93" s="1003"/>
      <c r="AJ93" s="759"/>
      <c r="AK93" s="759"/>
      <c r="AL93" s="759"/>
      <c r="AM93" s="768"/>
      <c r="AN93" s="1008"/>
      <c r="AO93" s="1007"/>
      <c r="AP93" s="1003"/>
      <c r="AQ93" s="759"/>
      <c r="AR93" s="759"/>
      <c r="AS93" s="759"/>
      <c r="AT93" s="768"/>
      <c r="AU93" s="1008"/>
      <c r="AV93" s="1007"/>
      <c r="AW93" s="1003"/>
      <c r="AX93" s="759"/>
      <c r="AY93" s="759"/>
      <c r="AZ93" s="759"/>
      <c r="BA93" s="768"/>
      <c r="BB93" s="1008"/>
      <c r="BC93" s="1007"/>
      <c r="BD93" s="1003"/>
      <c r="BE93" s="759"/>
      <c r="BF93" s="759"/>
      <c r="BG93" s="759"/>
      <c r="BH93" s="768"/>
      <c r="BI93" s="1008"/>
      <c r="BJ93" s="1007"/>
      <c r="BK93" s="1003"/>
      <c r="BL93" s="759"/>
      <c r="BM93" s="759"/>
      <c r="BN93" s="759"/>
      <c r="BO93" s="768"/>
      <c r="BP93" s="1008"/>
      <c r="BQ93" s="1007"/>
      <c r="BR93" s="1003"/>
      <c r="BS93" s="759"/>
      <c r="BT93" s="759"/>
      <c r="BU93" s="759"/>
      <c r="BV93" s="768"/>
      <c r="BW93" s="1008"/>
      <c r="BX93" s="1007"/>
      <c r="BY93" s="1003"/>
      <c r="BZ93" s="759"/>
      <c r="CA93" s="759"/>
      <c r="CB93" s="759"/>
      <c r="CC93" s="768"/>
      <c r="CD93" s="1008"/>
      <c r="CE93" s="1007"/>
      <c r="CF93" s="1003"/>
      <c r="CG93" s="562"/>
      <c r="CH93" s="1207"/>
      <c r="CI93" s="589"/>
      <c r="CJ93" s="589"/>
      <c r="CK93" s="589"/>
      <c r="CL93" s="589"/>
      <c r="CM93" s="589"/>
      <c r="CN93" s="589"/>
      <c r="CO93" s="589"/>
      <c r="CP93" s="589"/>
      <c r="CQ93" s="589"/>
      <c r="CR93" s="589"/>
      <c r="CS93" s="589"/>
      <c r="CT93" s="589"/>
    </row>
    <row r="94" spans="1:99" s="524" customFormat="1" ht="15" customHeight="1">
      <c r="A94" s="1208"/>
      <c r="B94" s="1208"/>
      <c r="C94" s="1208"/>
      <c r="D94" s="1208"/>
      <c r="E94" s="1208"/>
      <c r="F94" s="923"/>
      <c r="G94" s="923"/>
      <c r="H94" s="921"/>
      <c r="I94" s="1208"/>
      <c r="J94" s="923"/>
      <c r="K94" s="927"/>
      <c r="L94" s="540"/>
      <c r="M94" s="553" t="s">
        <v>11</v>
      </c>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558"/>
      <c r="BF94" s="558"/>
      <c r="BG94" s="558"/>
      <c r="BH94" s="558"/>
      <c r="BI94" s="558"/>
      <c r="BJ94" s="558"/>
      <c r="BK94" s="558"/>
      <c r="BL94" s="558"/>
      <c r="BM94" s="558"/>
      <c r="BN94" s="558"/>
      <c r="BO94" s="558"/>
      <c r="BP94" s="558"/>
      <c r="BQ94" s="558"/>
      <c r="BR94" s="558"/>
      <c r="BS94" s="558"/>
      <c r="BT94" s="558"/>
      <c r="BU94" s="558"/>
      <c r="BV94" s="558"/>
      <c r="BW94" s="558"/>
      <c r="BX94" s="558"/>
      <c r="BY94" s="558"/>
      <c r="BZ94" s="558"/>
      <c r="CA94" s="558"/>
      <c r="CB94" s="558"/>
      <c r="CC94" s="558"/>
      <c r="CD94" s="558"/>
      <c r="CE94" s="558"/>
      <c r="CF94" s="558"/>
      <c r="CG94" s="558"/>
      <c r="CH94" s="562"/>
      <c r="CI94" s="589"/>
      <c r="CJ94" s="589"/>
      <c r="CK94" s="589"/>
      <c r="CL94" s="589"/>
      <c r="CM94" s="589"/>
      <c r="CN94" s="589"/>
      <c r="CO94" s="589"/>
      <c r="CP94" s="589"/>
      <c r="CQ94" s="589"/>
      <c r="CR94" s="589"/>
      <c r="CS94" s="589"/>
      <c r="CT94" s="589"/>
      <c r="CU94" s="589"/>
    </row>
    <row r="95" spans="1:99" s="524" customFormat="1" ht="15" hidden="1" customHeight="1">
      <c r="A95" s="1208"/>
      <c r="B95" s="1208"/>
      <c r="C95" s="1208"/>
      <c r="D95" s="1208"/>
      <c r="E95" s="923"/>
      <c r="F95" s="923"/>
      <c r="G95" s="923"/>
      <c r="H95" s="921"/>
      <c r="I95" s="1208"/>
      <c r="J95" s="923"/>
      <c r="K95" s="927"/>
      <c r="L95" s="540"/>
      <c r="M95" s="553"/>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558"/>
      <c r="BF95" s="558"/>
      <c r="BG95" s="558"/>
      <c r="BH95" s="558"/>
      <c r="BI95" s="558"/>
      <c r="BJ95" s="558"/>
      <c r="BK95" s="558"/>
      <c r="BL95" s="558"/>
      <c r="BM95" s="558"/>
      <c r="BN95" s="558"/>
      <c r="BO95" s="558"/>
      <c r="BP95" s="558"/>
      <c r="BQ95" s="558"/>
      <c r="BR95" s="558"/>
      <c r="BS95" s="558"/>
      <c r="BT95" s="558"/>
      <c r="BU95" s="558"/>
      <c r="BV95" s="558"/>
      <c r="BW95" s="558"/>
      <c r="BX95" s="558"/>
      <c r="BY95" s="558"/>
      <c r="BZ95" s="558"/>
      <c r="CA95" s="558"/>
      <c r="CB95" s="558"/>
      <c r="CC95" s="558"/>
      <c r="CD95" s="558"/>
      <c r="CE95" s="558"/>
      <c r="CF95" s="558"/>
      <c r="CG95" s="558"/>
      <c r="CH95" s="562"/>
      <c r="CI95" s="589"/>
      <c r="CJ95" s="589"/>
      <c r="CK95" s="589"/>
      <c r="CL95" s="589"/>
      <c r="CM95" s="589"/>
      <c r="CN95" s="589"/>
      <c r="CO95" s="589"/>
      <c r="CP95" s="589"/>
      <c r="CQ95" s="589"/>
      <c r="CR95" s="589"/>
      <c r="CS95" s="589"/>
      <c r="CT95" s="589"/>
      <c r="CU95" s="589"/>
    </row>
    <row r="96" spans="1:99" s="524" customFormat="1" ht="15" customHeight="1">
      <c r="A96" s="1208"/>
      <c r="B96" s="1208"/>
      <c r="C96" s="1208"/>
      <c r="D96" s="926"/>
      <c r="E96" s="926"/>
      <c r="F96" s="923"/>
      <c r="G96" s="921"/>
      <c r="H96" s="921"/>
      <c r="I96" s="919"/>
      <c r="J96" s="916"/>
      <c r="K96" s="928">
        <v>1</v>
      </c>
      <c r="L96" s="540"/>
      <c r="M96" s="552" t="s">
        <v>17</v>
      </c>
      <c r="N96" s="551"/>
      <c r="O96" s="547"/>
      <c r="P96" s="547"/>
      <c r="Q96" s="547"/>
      <c r="R96" s="575"/>
      <c r="S96" s="566"/>
      <c r="T96" s="565"/>
      <c r="U96" s="551"/>
      <c r="V96" s="759"/>
      <c r="W96" s="759"/>
      <c r="X96" s="759"/>
      <c r="Y96" s="768"/>
      <c r="Z96" s="1008"/>
      <c r="AA96" s="1007"/>
      <c r="AB96" s="1001"/>
      <c r="AC96" s="759"/>
      <c r="AD96" s="759"/>
      <c r="AE96" s="759"/>
      <c r="AF96" s="768"/>
      <c r="AG96" s="1008"/>
      <c r="AH96" s="1007"/>
      <c r="AI96" s="1001"/>
      <c r="AJ96" s="759"/>
      <c r="AK96" s="759"/>
      <c r="AL96" s="759"/>
      <c r="AM96" s="768"/>
      <c r="AN96" s="1008"/>
      <c r="AO96" s="1007"/>
      <c r="AP96" s="1001"/>
      <c r="AQ96" s="759"/>
      <c r="AR96" s="759"/>
      <c r="AS96" s="759"/>
      <c r="AT96" s="768"/>
      <c r="AU96" s="1008"/>
      <c r="AV96" s="1007"/>
      <c r="AW96" s="1001"/>
      <c r="AX96" s="759"/>
      <c r="AY96" s="759"/>
      <c r="AZ96" s="759"/>
      <c r="BA96" s="768"/>
      <c r="BB96" s="1008"/>
      <c r="BC96" s="1007"/>
      <c r="BD96" s="1001"/>
      <c r="BE96" s="759"/>
      <c r="BF96" s="759"/>
      <c r="BG96" s="759"/>
      <c r="BH96" s="768"/>
      <c r="BI96" s="1008"/>
      <c r="BJ96" s="1007"/>
      <c r="BK96" s="1001"/>
      <c r="BL96" s="759"/>
      <c r="BM96" s="759"/>
      <c r="BN96" s="759"/>
      <c r="BO96" s="768"/>
      <c r="BP96" s="1008"/>
      <c r="BQ96" s="1007"/>
      <c r="BR96" s="1001"/>
      <c r="BS96" s="759"/>
      <c r="BT96" s="759"/>
      <c r="BU96" s="759"/>
      <c r="BV96" s="768"/>
      <c r="BW96" s="1008"/>
      <c r="BX96" s="1007"/>
      <c r="BY96" s="1001"/>
      <c r="BZ96" s="759"/>
      <c r="CA96" s="759"/>
      <c r="CB96" s="759"/>
      <c r="CC96" s="768"/>
      <c r="CD96" s="1008"/>
      <c r="CE96" s="1007"/>
      <c r="CF96" s="1001"/>
      <c r="CG96" s="566"/>
      <c r="CH96" s="562"/>
      <c r="CI96" s="589"/>
      <c r="CJ96" s="589"/>
      <c r="CK96" s="589"/>
      <c r="CL96" s="589"/>
      <c r="CM96" s="589"/>
      <c r="CN96" s="589"/>
      <c r="CO96" s="589"/>
      <c r="CP96" s="589"/>
      <c r="CQ96" s="589"/>
      <c r="CR96" s="589"/>
      <c r="CS96" s="589"/>
      <c r="CT96" s="589"/>
    </row>
    <row r="97" spans="1:98" s="524" customFormat="1" ht="15" customHeight="1">
      <c r="A97" s="1208"/>
      <c r="B97" s="1208"/>
      <c r="C97" s="926"/>
      <c r="D97" s="926"/>
      <c r="E97" s="926"/>
      <c r="F97" s="926"/>
      <c r="G97" s="921"/>
      <c r="H97" s="921"/>
      <c r="I97" s="929"/>
      <c r="J97" s="916"/>
      <c r="K97" s="928">
        <v>1</v>
      </c>
      <c r="L97" s="540"/>
      <c r="M97" s="551" t="s">
        <v>18</v>
      </c>
      <c r="N97" s="551"/>
      <c r="O97" s="547"/>
      <c r="P97" s="547"/>
      <c r="Q97" s="547"/>
      <c r="R97" s="575"/>
      <c r="S97" s="566"/>
      <c r="T97" s="565"/>
      <c r="U97" s="551"/>
      <c r="V97" s="759"/>
      <c r="W97" s="759"/>
      <c r="X97" s="759"/>
      <c r="Y97" s="768"/>
      <c r="Z97" s="1008"/>
      <c r="AA97" s="1007"/>
      <c r="AB97" s="1001"/>
      <c r="AC97" s="759"/>
      <c r="AD97" s="759"/>
      <c r="AE97" s="759"/>
      <c r="AF97" s="768"/>
      <c r="AG97" s="1008"/>
      <c r="AH97" s="1007"/>
      <c r="AI97" s="1001"/>
      <c r="AJ97" s="759"/>
      <c r="AK97" s="759"/>
      <c r="AL97" s="759"/>
      <c r="AM97" s="768"/>
      <c r="AN97" s="1008"/>
      <c r="AO97" s="1007"/>
      <c r="AP97" s="1001"/>
      <c r="AQ97" s="759"/>
      <c r="AR97" s="759"/>
      <c r="AS97" s="759"/>
      <c r="AT97" s="768"/>
      <c r="AU97" s="1008"/>
      <c r="AV97" s="1007"/>
      <c r="AW97" s="1001"/>
      <c r="AX97" s="759"/>
      <c r="AY97" s="759"/>
      <c r="AZ97" s="759"/>
      <c r="BA97" s="768"/>
      <c r="BB97" s="1008"/>
      <c r="BC97" s="1007"/>
      <c r="BD97" s="1001"/>
      <c r="BE97" s="759"/>
      <c r="BF97" s="759"/>
      <c r="BG97" s="759"/>
      <c r="BH97" s="768"/>
      <c r="BI97" s="1008"/>
      <c r="BJ97" s="1007"/>
      <c r="BK97" s="1001"/>
      <c r="BL97" s="759"/>
      <c r="BM97" s="759"/>
      <c r="BN97" s="759"/>
      <c r="BO97" s="768"/>
      <c r="BP97" s="1008"/>
      <c r="BQ97" s="1007"/>
      <c r="BR97" s="1001"/>
      <c r="BS97" s="759"/>
      <c r="BT97" s="759"/>
      <c r="BU97" s="759"/>
      <c r="BV97" s="768"/>
      <c r="BW97" s="1008"/>
      <c r="BX97" s="1007"/>
      <c r="BY97" s="1001"/>
      <c r="BZ97" s="759"/>
      <c r="CA97" s="759"/>
      <c r="CB97" s="759"/>
      <c r="CC97" s="768"/>
      <c r="CD97" s="1008"/>
      <c r="CE97" s="1007"/>
      <c r="CF97" s="1001"/>
      <c r="CG97" s="566"/>
      <c r="CH97" s="562"/>
      <c r="CI97" s="589"/>
      <c r="CJ97" s="589"/>
      <c r="CK97" s="589"/>
      <c r="CL97" s="589"/>
      <c r="CM97" s="589"/>
      <c r="CN97" s="589"/>
      <c r="CO97" s="589"/>
      <c r="CP97" s="589"/>
      <c r="CQ97" s="589"/>
      <c r="CR97" s="589"/>
      <c r="CS97" s="589"/>
      <c r="CT97" s="589"/>
    </row>
    <row r="98" spans="1:98" s="524" customFormat="1" ht="15" customHeight="1">
      <c r="A98" s="1208"/>
      <c r="B98" s="926"/>
      <c r="C98" s="926"/>
      <c r="D98" s="926"/>
      <c r="E98" s="926"/>
      <c r="F98" s="926"/>
      <c r="G98" s="921"/>
      <c r="H98" s="921"/>
      <c r="I98" s="919"/>
      <c r="J98" s="916"/>
      <c r="K98" s="928">
        <v>1</v>
      </c>
      <c r="L98" s="540"/>
      <c r="M98" s="560" t="s">
        <v>19</v>
      </c>
      <c r="N98" s="551"/>
      <c r="O98" s="547"/>
      <c r="P98" s="547"/>
      <c r="Q98" s="547"/>
      <c r="R98" s="575"/>
      <c r="S98" s="566"/>
      <c r="T98" s="565"/>
      <c r="U98" s="551"/>
      <c r="V98" s="759"/>
      <c r="W98" s="759"/>
      <c r="X98" s="759"/>
      <c r="Y98" s="768"/>
      <c r="Z98" s="1008"/>
      <c r="AA98" s="1007"/>
      <c r="AB98" s="1001"/>
      <c r="AC98" s="759"/>
      <c r="AD98" s="759"/>
      <c r="AE98" s="759"/>
      <c r="AF98" s="768"/>
      <c r="AG98" s="1008"/>
      <c r="AH98" s="1007"/>
      <c r="AI98" s="1001"/>
      <c r="AJ98" s="759"/>
      <c r="AK98" s="759"/>
      <c r="AL98" s="759"/>
      <c r="AM98" s="768"/>
      <c r="AN98" s="1008"/>
      <c r="AO98" s="1007"/>
      <c r="AP98" s="1001"/>
      <c r="AQ98" s="759"/>
      <c r="AR98" s="759"/>
      <c r="AS98" s="759"/>
      <c r="AT98" s="768"/>
      <c r="AU98" s="1008"/>
      <c r="AV98" s="1007"/>
      <c r="AW98" s="1001"/>
      <c r="AX98" s="759"/>
      <c r="AY98" s="759"/>
      <c r="AZ98" s="759"/>
      <c r="BA98" s="768"/>
      <c r="BB98" s="1008"/>
      <c r="BC98" s="1007"/>
      <c r="BD98" s="1001"/>
      <c r="BE98" s="759"/>
      <c r="BF98" s="759"/>
      <c r="BG98" s="759"/>
      <c r="BH98" s="768"/>
      <c r="BI98" s="1008"/>
      <c r="BJ98" s="1007"/>
      <c r="BK98" s="1001"/>
      <c r="BL98" s="759"/>
      <c r="BM98" s="759"/>
      <c r="BN98" s="759"/>
      <c r="BO98" s="768"/>
      <c r="BP98" s="1008"/>
      <c r="BQ98" s="1007"/>
      <c r="BR98" s="1001"/>
      <c r="BS98" s="759"/>
      <c r="BT98" s="759"/>
      <c r="BU98" s="759"/>
      <c r="BV98" s="768"/>
      <c r="BW98" s="1008"/>
      <c r="BX98" s="1007"/>
      <c r="BY98" s="1001"/>
      <c r="BZ98" s="759"/>
      <c r="CA98" s="759"/>
      <c r="CB98" s="759"/>
      <c r="CC98" s="768"/>
      <c r="CD98" s="1008"/>
      <c r="CE98" s="1007"/>
      <c r="CF98" s="1001"/>
      <c r="CG98" s="566"/>
      <c r="CH98" s="562"/>
      <c r="CI98" s="589"/>
      <c r="CJ98" s="589"/>
      <c r="CK98" s="589"/>
      <c r="CL98" s="589"/>
      <c r="CM98" s="589"/>
      <c r="CN98" s="589"/>
      <c r="CO98" s="589"/>
      <c r="CP98" s="589"/>
      <c r="CQ98" s="589"/>
      <c r="CR98" s="589"/>
      <c r="CS98" s="589"/>
      <c r="CT98" s="589"/>
    </row>
    <row r="99" spans="1:98"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98"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98" s="35" customFormat="1" ht="17.100000000000001" customHeight="1">
      <c r="G101" s="35" t="s">
        <v>13</v>
      </c>
      <c r="I101" s="35" t="s">
        <v>68</v>
      </c>
      <c r="V101" s="158"/>
    </row>
    <row r="102" spans="1:98" ht="17.100000000000001" customHeight="1">
      <c r="X102" s="471"/>
      <c r="Y102" s="43"/>
      <c r="Z102" s="43"/>
    </row>
    <row r="103" spans="1:98" s="525" customFormat="1" ht="22.5">
      <c r="A103" s="1208">
        <v>1</v>
      </c>
      <c r="B103" s="1081"/>
      <c r="C103" s="1081"/>
      <c r="D103" s="1081"/>
      <c r="E103" s="1082"/>
      <c r="F103" s="1083"/>
      <c r="G103" s="1081"/>
      <c r="H103" s="1081"/>
      <c r="I103" s="1062"/>
      <c r="J103" s="1067"/>
      <c r="K103" s="1067"/>
      <c r="L103" s="595">
        <f>mergeValue(A103)</f>
        <v>1</v>
      </c>
      <c r="M103" s="643" t="s">
        <v>20</v>
      </c>
      <c r="N103" s="582"/>
      <c r="O103" s="1302"/>
      <c r="P103" s="1303"/>
      <c r="Q103" s="1303"/>
      <c r="R103" s="1303"/>
      <c r="S103" s="1303"/>
      <c r="T103" s="1303"/>
      <c r="U103" s="1303"/>
      <c r="V103" s="1303"/>
      <c r="W103" s="1303"/>
      <c r="X103" s="1303"/>
      <c r="Y103" s="1303"/>
      <c r="Z103" s="1303"/>
      <c r="AA103" s="1304"/>
      <c r="AB103" s="632" t="s">
        <v>477</v>
      </c>
      <c r="AC103" s="587"/>
      <c r="AD103" s="587"/>
      <c r="AE103" s="587"/>
      <c r="AF103" s="587"/>
      <c r="AG103" s="587"/>
      <c r="AH103" s="587"/>
      <c r="AI103" s="587"/>
      <c r="AJ103" s="587"/>
      <c r="AK103" s="587"/>
      <c r="AL103" s="587"/>
      <c r="AM103" s="587"/>
      <c r="AN103" s="587"/>
    </row>
    <row r="104" spans="1:98" s="525" customFormat="1" ht="22.5">
      <c r="A104" s="1208"/>
      <c r="B104" s="1208">
        <v>1</v>
      </c>
      <c r="C104" s="1081"/>
      <c r="D104" s="1081"/>
      <c r="E104" s="1083"/>
      <c r="F104" s="1083"/>
      <c r="G104" s="1081"/>
      <c r="H104" s="1081"/>
      <c r="I104" s="1069"/>
      <c r="J104" s="1064"/>
      <c r="K104" s="1063"/>
      <c r="L104" s="595" t="str">
        <f>mergeValue(A104) &amp;"."&amp; mergeValue(B104)</f>
        <v>1.1</v>
      </c>
      <c r="M104" s="548" t="s">
        <v>16</v>
      </c>
      <c r="N104" s="582"/>
      <c r="O104" s="1302"/>
      <c r="P104" s="1303"/>
      <c r="Q104" s="1303"/>
      <c r="R104" s="1303"/>
      <c r="S104" s="1303"/>
      <c r="T104" s="1303"/>
      <c r="U104" s="1303"/>
      <c r="V104" s="1303"/>
      <c r="W104" s="1303"/>
      <c r="X104" s="1303"/>
      <c r="Y104" s="1303"/>
      <c r="Z104" s="1303"/>
      <c r="AA104" s="1304"/>
      <c r="AB104" s="632" t="s">
        <v>478</v>
      </c>
      <c r="AC104" s="587"/>
      <c r="AD104" s="587"/>
      <c r="AE104" s="587"/>
      <c r="AF104" s="587"/>
      <c r="AG104" s="587"/>
      <c r="AH104" s="587"/>
      <c r="AI104" s="587"/>
      <c r="AJ104" s="587"/>
      <c r="AK104" s="587"/>
      <c r="AL104" s="587"/>
      <c r="AM104" s="587"/>
      <c r="AN104" s="587"/>
    </row>
    <row r="105" spans="1:98" s="525" customFormat="1" ht="22.5">
      <c r="A105" s="1208"/>
      <c r="B105" s="1208"/>
      <c r="C105" s="1208">
        <v>1</v>
      </c>
      <c r="D105" s="1081"/>
      <c r="E105" s="1083"/>
      <c r="F105" s="1083"/>
      <c r="G105" s="1081"/>
      <c r="H105" s="1081"/>
      <c r="I105" s="1069"/>
      <c r="J105" s="1064"/>
      <c r="K105" s="1063"/>
      <c r="L105" s="595" t="str">
        <f>mergeValue(A105) &amp;"."&amp; mergeValue(B105)&amp;"."&amp; mergeValue(C105)</f>
        <v>1.1.1</v>
      </c>
      <c r="M105" s="549" t="s">
        <v>7</v>
      </c>
      <c r="N105" s="582"/>
      <c r="O105" s="1302"/>
      <c r="P105" s="1303"/>
      <c r="Q105" s="1303"/>
      <c r="R105" s="1303"/>
      <c r="S105" s="1303"/>
      <c r="T105" s="1303"/>
      <c r="U105" s="1303"/>
      <c r="V105" s="1303"/>
      <c r="W105" s="1303"/>
      <c r="X105" s="1303"/>
      <c r="Y105" s="1303"/>
      <c r="Z105" s="1303"/>
      <c r="AA105" s="1304"/>
      <c r="AB105" s="632" t="s">
        <v>634</v>
      </c>
      <c r="AC105" s="587"/>
      <c r="AD105" s="587"/>
      <c r="AE105" s="587"/>
      <c r="AF105" s="587"/>
      <c r="AG105" s="587"/>
      <c r="AH105" s="587"/>
      <c r="AI105" s="587"/>
      <c r="AJ105" s="587"/>
      <c r="AK105" s="587"/>
      <c r="AL105" s="587"/>
      <c r="AM105" s="587"/>
      <c r="AN105" s="587"/>
    </row>
    <row r="106" spans="1:98" s="525" customFormat="1" ht="22.5">
      <c r="A106" s="1208"/>
      <c r="B106" s="1208"/>
      <c r="C106" s="1208"/>
      <c r="D106" s="1208">
        <v>1</v>
      </c>
      <c r="E106" s="1083"/>
      <c r="F106" s="1083"/>
      <c r="G106" s="1081"/>
      <c r="H106" s="1081"/>
      <c r="I106" s="1069"/>
      <c r="J106" s="1064"/>
      <c r="K106" s="1063"/>
      <c r="L106" s="595" t="str">
        <f>mergeValue(A106) &amp;"."&amp; mergeValue(B106)&amp;"."&amp; mergeValue(C106)&amp;"."&amp; mergeValue(D106)</f>
        <v>1.1.1.1</v>
      </c>
      <c r="M106" s="550" t="s">
        <v>22</v>
      </c>
      <c r="N106" s="582"/>
      <c r="O106" s="1302"/>
      <c r="P106" s="1303"/>
      <c r="Q106" s="1303"/>
      <c r="R106" s="1303"/>
      <c r="S106" s="1303"/>
      <c r="T106" s="1303"/>
      <c r="U106" s="1303"/>
      <c r="V106" s="1303"/>
      <c r="W106" s="1303"/>
      <c r="X106" s="1303"/>
      <c r="Y106" s="1303"/>
      <c r="Z106" s="1303"/>
      <c r="AA106" s="1304"/>
      <c r="AB106" s="632" t="s">
        <v>635</v>
      </c>
      <c r="AC106" s="587"/>
      <c r="AD106" s="587"/>
      <c r="AE106" s="587"/>
      <c r="AF106" s="587"/>
      <c r="AG106" s="587"/>
      <c r="AH106" s="587"/>
      <c r="AI106" s="587"/>
      <c r="AJ106" s="587"/>
      <c r="AK106" s="587"/>
      <c r="AL106" s="587"/>
      <c r="AM106" s="587"/>
      <c r="AN106" s="587"/>
    </row>
    <row r="107" spans="1:98" s="525" customFormat="1" ht="0.2" customHeight="1">
      <c r="A107" s="1208"/>
      <c r="B107" s="1208"/>
      <c r="C107" s="1208"/>
      <c r="D107" s="1208"/>
      <c r="E107" s="1208">
        <v>1</v>
      </c>
      <c r="F107" s="1083"/>
      <c r="G107" s="1081"/>
      <c r="H107" s="1081"/>
      <c r="I107" s="1068"/>
      <c r="J107" s="1064"/>
      <c r="K107" s="1063"/>
      <c r="L107" s="595"/>
      <c r="M107" s="556"/>
      <c r="N107" s="583"/>
      <c r="O107" s="1306"/>
      <c r="P107" s="1323"/>
      <c r="Q107" s="1323"/>
      <c r="R107" s="1323"/>
      <c r="S107" s="1323"/>
      <c r="T107" s="1323"/>
      <c r="U107" s="1323"/>
      <c r="V107" s="1323"/>
      <c r="W107" s="1323"/>
      <c r="X107" s="1323"/>
      <c r="Y107" s="1323"/>
      <c r="Z107" s="1323"/>
      <c r="AA107" s="1324"/>
      <c r="AB107" s="632"/>
      <c r="AC107" s="587"/>
      <c r="AD107" s="587"/>
      <c r="AE107" s="587"/>
      <c r="AF107" s="587"/>
      <c r="AG107" s="587"/>
      <c r="AH107" s="587"/>
      <c r="AI107" s="587"/>
      <c r="AJ107" s="587"/>
      <c r="AK107" s="587"/>
      <c r="AL107" s="587"/>
      <c r="AM107" s="587"/>
      <c r="AN107" s="587"/>
    </row>
    <row r="108" spans="1:98" s="525" customFormat="1" ht="90">
      <c r="A108" s="1208"/>
      <c r="B108" s="1208"/>
      <c r="C108" s="1208"/>
      <c r="D108" s="1208"/>
      <c r="E108" s="1208"/>
      <c r="F108" s="1208">
        <v>1</v>
      </c>
      <c r="G108" s="1081"/>
      <c r="H108" s="1081"/>
      <c r="I108" s="1260"/>
      <c r="J108" s="1064"/>
      <c r="K108" s="1063"/>
      <c r="L108" s="595" t="str">
        <f>mergeValue(A108) &amp;"."&amp; mergeValue(B108)&amp;"."&amp; mergeValue(C108)&amp;"."&amp; mergeValue(D108)&amp;"."&amp; mergeValue(F108)</f>
        <v>1.1.1.1.1</v>
      </c>
      <c r="M108" s="557" t="s">
        <v>10</v>
      </c>
      <c r="N108" s="583"/>
      <c r="O108" s="1211"/>
      <c r="P108" s="1212"/>
      <c r="Q108" s="1212"/>
      <c r="R108" s="1212"/>
      <c r="S108" s="1212"/>
      <c r="T108" s="1212"/>
      <c r="U108" s="1212"/>
      <c r="V108" s="1212"/>
      <c r="W108" s="1212"/>
      <c r="X108" s="1212"/>
      <c r="Y108" s="1212"/>
      <c r="Z108" s="1212"/>
      <c r="AA108" s="1213"/>
      <c r="AB108" s="632" t="s">
        <v>636</v>
      </c>
      <c r="AC108" s="587"/>
      <c r="AD108" s="591" t="str">
        <f>strCheckUnique(AE108:AE113)</f>
        <v/>
      </c>
      <c r="AE108" s="587"/>
      <c r="AF108" s="591"/>
      <c r="AG108" s="587"/>
      <c r="AH108" s="587"/>
      <c r="AI108" s="587"/>
      <c r="AJ108" s="587"/>
      <c r="AK108" s="587"/>
      <c r="AL108" s="587"/>
      <c r="AM108" s="587"/>
      <c r="AN108" s="587"/>
    </row>
    <row r="109" spans="1:98" s="525" customFormat="1" ht="135">
      <c r="A109" s="1208"/>
      <c r="B109" s="1208"/>
      <c r="C109" s="1208"/>
      <c r="D109" s="1208"/>
      <c r="E109" s="1208"/>
      <c r="F109" s="1208"/>
      <c r="G109" s="1208">
        <v>1</v>
      </c>
      <c r="H109" s="1081"/>
      <c r="I109" s="1260"/>
      <c r="J109" s="1261"/>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50"/>
      <c r="X109" s="1215" t="s">
        <v>84</v>
      </c>
      <c r="Y109" s="1250"/>
      <c r="Z109" s="1215"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98" s="525" customFormat="1" ht="102.75" customHeight="1">
      <c r="A110" s="1208"/>
      <c r="B110" s="1208"/>
      <c r="C110" s="1208"/>
      <c r="D110" s="1208"/>
      <c r="E110" s="1208"/>
      <c r="F110" s="1208"/>
      <c r="G110" s="1208"/>
      <c r="H110" s="1081">
        <v>1</v>
      </c>
      <c r="I110" s="1260"/>
      <c r="J110" s="1261"/>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0"/>
      <c r="X110" s="1215"/>
      <c r="Y110" s="1250"/>
      <c r="Z110" s="1215"/>
      <c r="AA110" s="672"/>
      <c r="AB110" s="1207" t="s">
        <v>670</v>
      </c>
      <c r="AC110" s="587" t="str">
        <f>strCheckDate(O110:AA110)</f>
        <v/>
      </c>
      <c r="AD110" s="587"/>
      <c r="AE110" s="587"/>
      <c r="AF110" s="591"/>
      <c r="AG110" s="587"/>
      <c r="AH110" s="587"/>
      <c r="AI110" s="587"/>
      <c r="AJ110" s="587"/>
      <c r="AK110" s="587"/>
      <c r="AL110" s="587"/>
      <c r="AM110" s="587"/>
      <c r="AN110" s="587"/>
    </row>
    <row r="111" spans="1:98" s="525" customFormat="1" ht="0.2" customHeight="1">
      <c r="A111" s="1208"/>
      <c r="B111" s="1208"/>
      <c r="C111" s="1208"/>
      <c r="D111" s="1208"/>
      <c r="E111" s="1208"/>
      <c r="F111" s="1208"/>
      <c r="G111" s="1208"/>
      <c r="H111" s="1081"/>
      <c r="I111" s="1260"/>
      <c r="J111" s="1261"/>
      <c r="K111" s="1070"/>
      <c r="L111" s="602"/>
      <c r="M111" s="648"/>
      <c r="N111" s="648"/>
      <c r="O111" s="564"/>
      <c r="P111" s="495"/>
      <c r="Q111" s="495"/>
      <c r="R111" s="495"/>
      <c r="S111" s="495"/>
      <c r="T111" s="495"/>
      <c r="U111" s="561"/>
      <c r="V111" s="586"/>
      <c r="W111" s="1214"/>
      <c r="X111" s="1215"/>
      <c r="Y111" s="1214"/>
      <c r="Z111" s="1215"/>
      <c r="AA111" s="539"/>
      <c r="AB111" s="1207"/>
      <c r="AC111" s="587"/>
      <c r="AD111" s="587"/>
      <c r="AE111" s="587"/>
      <c r="AF111" s="591">
        <f ca="1">OFFSET(AF111,-1,0)</f>
        <v>0</v>
      </c>
      <c r="AG111" s="587"/>
      <c r="AH111" s="587"/>
      <c r="AI111" s="587"/>
      <c r="AJ111" s="587"/>
      <c r="AK111" s="587"/>
      <c r="AL111" s="587"/>
      <c r="AM111" s="587"/>
      <c r="AN111" s="587"/>
    </row>
    <row r="112" spans="1:98" s="524" customFormat="1" ht="15" customHeight="1">
      <c r="A112" s="1208"/>
      <c r="B112" s="1208"/>
      <c r="C112" s="1208"/>
      <c r="D112" s="1208"/>
      <c r="E112" s="1208"/>
      <c r="F112" s="1208"/>
      <c r="G112" s="1208"/>
      <c r="H112" s="1081"/>
      <c r="I112" s="1260"/>
      <c r="J112" s="1261"/>
      <c r="K112" s="1072"/>
      <c r="L112" s="540"/>
      <c r="M112" s="559" t="s">
        <v>41</v>
      </c>
      <c r="N112" s="553"/>
      <c r="O112" s="547"/>
      <c r="P112" s="547"/>
      <c r="Q112" s="547"/>
      <c r="R112" s="547"/>
      <c r="S112" s="547"/>
      <c r="T112" s="547"/>
      <c r="U112" s="547"/>
      <c r="V112" s="547"/>
      <c r="W112" s="565"/>
      <c r="X112" s="566"/>
      <c r="Y112" s="565"/>
      <c r="Z112" s="553"/>
      <c r="AA112" s="562"/>
      <c r="AB112" s="1207"/>
      <c r="AC112" s="589"/>
      <c r="AD112" s="589"/>
      <c r="AE112" s="589"/>
      <c r="AF112" s="589"/>
      <c r="AG112" s="589"/>
      <c r="AH112" s="589"/>
      <c r="AI112" s="589"/>
      <c r="AJ112" s="589"/>
      <c r="AK112" s="589"/>
      <c r="AL112" s="589"/>
      <c r="AM112" s="589"/>
      <c r="AN112" s="589"/>
    </row>
    <row r="113" spans="1:40" s="524" customFormat="1" ht="15" customHeight="1">
      <c r="A113" s="1208"/>
      <c r="B113" s="1208"/>
      <c r="C113" s="1208"/>
      <c r="D113" s="1208"/>
      <c r="E113" s="1208"/>
      <c r="F113" s="1208"/>
      <c r="G113" s="1081"/>
      <c r="H113" s="1081"/>
      <c r="I113" s="1260"/>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8"/>
      <c r="B114" s="1208"/>
      <c r="C114" s="1208"/>
      <c r="D114" s="1208"/>
      <c r="E114" s="1208"/>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8"/>
      <c r="B115" s="1208"/>
      <c r="C115" s="1208"/>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8"/>
      <c r="B116" s="1208"/>
      <c r="C116" s="1208"/>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8"/>
      <c r="B117" s="1208"/>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8"/>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8">
        <v>1</v>
      </c>
      <c r="B125" s="942"/>
      <c r="C125" s="942"/>
      <c r="D125" s="942"/>
      <c r="E125" s="943"/>
      <c r="F125" s="944"/>
      <c r="G125" s="944"/>
      <c r="H125" s="944"/>
      <c r="I125" s="945"/>
      <c r="J125" s="940"/>
      <c r="K125" s="947"/>
      <c r="L125" s="595">
        <f>mergeValue(A125)</f>
        <v>1</v>
      </c>
      <c r="M125" s="643" t="s">
        <v>20</v>
      </c>
      <c r="N125" s="582"/>
      <c r="O125" s="1249"/>
      <c r="P125" s="1249"/>
      <c r="Q125" s="1249"/>
      <c r="R125" s="1249"/>
      <c r="S125" s="1249"/>
      <c r="T125" s="1249"/>
      <c r="U125" s="1249"/>
      <c r="V125" s="1249"/>
      <c r="W125" s="632" t="s">
        <v>659</v>
      </c>
      <c r="X125" s="587"/>
      <c r="Y125" s="587"/>
      <c r="Z125" s="587"/>
      <c r="AA125" s="587"/>
      <c r="AB125" s="587"/>
      <c r="AC125" s="587"/>
      <c r="AD125" s="587"/>
      <c r="AE125" s="587"/>
      <c r="AF125" s="587"/>
      <c r="AG125" s="587"/>
      <c r="AH125" s="587"/>
    </row>
    <row r="126" spans="1:40" s="525" customFormat="1" ht="22.5">
      <c r="A126" s="1208"/>
      <c r="B126" s="1208">
        <v>1</v>
      </c>
      <c r="C126" s="942"/>
      <c r="D126" s="942"/>
      <c r="E126" s="944"/>
      <c r="F126" s="944"/>
      <c r="G126" s="944"/>
      <c r="H126" s="944"/>
      <c r="I126" s="939"/>
      <c r="J126" s="938"/>
      <c r="K126" s="941"/>
      <c r="L126" s="595" t="str">
        <f>mergeValue(A126) &amp;"."&amp; mergeValue(B126)</f>
        <v>1.1</v>
      </c>
      <c r="M126" s="548" t="s">
        <v>16</v>
      </c>
      <c r="N126" s="582"/>
      <c r="O126" s="1249"/>
      <c r="P126" s="1249"/>
      <c r="Q126" s="1249"/>
      <c r="R126" s="1249"/>
      <c r="S126" s="1249"/>
      <c r="T126" s="1249"/>
      <c r="U126" s="1249"/>
      <c r="V126" s="1249"/>
      <c r="W126" s="632" t="s">
        <v>478</v>
      </c>
      <c r="X126" s="587"/>
      <c r="Y126" s="587"/>
      <c r="Z126" s="587"/>
      <c r="AA126" s="587"/>
      <c r="AB126" s="587"/>
      <c r="AC126" s="587"/>
      <c r="AD126" s="587"/>
      <c r="AE126" s="587"/>
      <c r="AF126" s="587"/>
      <c r="AG126" s="587"/>
      <c r="AH126" s="587"/>
    </row>
    <row r="127" spans="1:40" s="525" customFormat="1" ht="22.5">
      <c r="A127" s="1208"/>
      <c r="B127" s="1208"/>
      <c r="C127" s="1208">
        <v>1</v>
      </c>
      <c r="D127" s="942"/>
      <c r="E127" s="944"/>
      <c r="F127" s="944"/>
      <c r="G127" s="944"/>
      <c r="H127" s="944"/>
      <c r="I127" s="946"/>
      <c r="J127" s="938"/>
      <c r="K127" s="941"/>
      <c r="L127" s="595" t="str">
        <f>mergeValue(A127) &amp;"."&amp; mergeValue(B127)&amp;"."&amp; mergeValue(C127)</f>
        <v>1.1.1</v>
      </c>
      <c r="M127" s="549" t="s">
        <v>7</v>
      </c>
      <c r="N127" s="582"/>
      <c r="O127" s="1249"/>
      <c r="P127" s="1249"/>
      <c r="Q127" s="1249"/>
      <c r="R127" s="1249"/>
      <c r="S127" s="1249"/>
      <c r="T127" s="1249"/>
      <c r="U127" s="1249"/>
      <c r="V127" s="1249"/>
      <c r="W127" s="632" t="s">
        <v>634</v>
      </c>
      <c r="X127" s="587"/>
      <c r="Y127" s="587"/>
      <c r="Z127" s="587"/>
      <c r="AA127" s="587"/>
      <c r="AB127" s="587"/>
      <c r="AC127" s="587"/>
      <c r="AD127" s="587"/>
      <c r="AE127" s="587"/>
      <c r="AF127" s="587"/>
      <c r="AG127" s="587"/>
      <c r="AH127" s="587"/>
    </row>
    <row r="128" spans="1:40" s="525" customFormat="1" ht="22.5">
      <c r="A128" s="1208"/>
      <c r="B128" s="1208"/>
      <c r="C128" s="1208"/>
      <c r="D128" s="1208">
        <v>1</v>
      </c>
      <c r="E128" s="944"/>
      <c r="F128" s="944"/>
      <c r="G128" s="944"/>
      <c r="H128" s="944"/>
      <c r="I128" s="946"/>
      <c r="J128" s="938"/>
      <c r="K128" s="941"/>
      <c r="L128" s="595" t="str">
        <f>mergeValue(A128) &amp;"."&amp; mergeValue(B128)&amp;"."&amp; mergeValue(C128)&amp;"."&amp; mergeValue(D128)</f>
        <v>1.1.1.1</v>
      </c>
      <c r="M128" s="550" t="s">
        <v>22</v>
      </c>
      <c r="N128" s="582"/>
      <c r="O128" s="1249"/>
      <c r="P128" s="1249"/>
      <c r="Q128" s="1249"/>
      <c r="R128" s="1249"/>
      <c r="S128" s="1249"/>
      <c r="T128" s="1249"/>
      <c r="U128" s="1249"/>
      <c r="V128" s="1249"/>
      <c r="W128" s="632" t="s">
        <v>635</v>
      </c>
      <c r="X128" s="587"/>
      <c r="Y128" s="587"/>
      <c r="Z128" s="587"/>
      <c r="AA128" s="587"/>
      <c r="AB128" s="587"/>
      <c r="AC128" s="587"/>
      <c r="AD128" s="587"/>
      <c r="AE128" s="587"/>
      <c r="AF128" s="587"/>
      <c r="AG128" s="587"/>
      <c r="AH128" s="587"/>
    </row>
    <row r="129" spans="1:34" s="525" customFormat="1" ht="11.25" hidden="1" customHeight="1">
      <c r="A129" s="1208"/>
      <c r="B129" s="1208"/>
      <c r="C129" s="1208"/>
      <c r="D129" s="1208"/>
      <c r="E129" s="1208">
        <v>1</v>
      </c>
      <c r="F129" s="944"/>
      <c r="G129" s="944"/>
      <c r="H129" s="942">
        <v>1</v>
      </c>
      <c r="I129" s="1208">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8"/>
      <c r="B130" s="1208"/>
      <c r="C130" s="1208"/>
      <c r="D130" s="1208"/>
      <c r="E130" s="1208"/>
      <c r="F130" s="1208">
        <v>1</v>
      </c>
      <c r="G130" s="942"/>
      <c r="H130" s="942"/>
      <c r="I130" s="1208"/>
      <c r="J130" s="1208">
        <v>1</v>
      </c>
      <c r="K130" s="950"/>
      <c r="L130" s="595" t="str">
        <f>mergeValue(A130) &amp;"."&amp; mergeValue(B130)&amp;"."&amp; mergeValue(C130)&amp;"."&amp; mergeValue(D130)&amp;"."&amp;  mergeValue(F130)</f>
        <v>1.1.1.1.1</v>
      </c>
      <c r="M130" s="557" t="s">
        <v>10</v>
      </c>
      <c r="N130" s="583"/>
      <c r="O130" s="1210"/>
      <c r="P130" s="1210"/>
      <c r="Q130" s="1210"/>
      <c r="R130" s="1210"/>
      <c r="S130" s="1210"/>
      <c r="T130" s="1210"/>
      <c r="U130" s="1210"/>
      <c r="V130" s="1210"/>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08"/>
      <c r="B131" s="1208"/>
      <c r="C131" s="1208"/>
      <c r="D131" s="1208"/>
      <c r="E131" s="1208"/>
      <c r="F131" s="1208"/>
      <c r="G131" s="942">
        <v>1</v>
      </c>
      <c r="H131" s="942"/>
      <c r="I131" s="1208"/>
      <c r="J131" s="1208"/>
      <c r="K131" s="950">
        <v>1</v>
      </c>
      <c r="L131" s="595" t="str">
        <f>mergeValue(A131) &amp;"."&amp; mergeValue(B131)&amp;"."&amp; mergeValue(C131)&amp;"."&amp; mergeValue(D131)&amp;"."&amp; mergeValue(F131)&amp;"."&amp; mergeValue(G131)</f>
        <v>1.1.1.1.1.1</v>
      </c>
      <c r="M131" s="1071"/>
      <c r="N131" s="588"/>
      <c r="O131" s="564"/>
      <c r="P131" s="564"/>
      <c r="Q131" s="1096"/>
      <c r="R131" s="1250"/>
      <c r="S131" s="1215" t="s">
        <v>84</v>
      </c>
      <c r="T131" s="1250"/>
      <c r="U131" s="1215" t="s">
        <v>85</v>
      </c>
      <c r="V131" s="580"/>
      <c r="W131" s="1207"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8"/>
      <c r="B132" s="1208"/>
      <c r="C132" s="1208"/>
      <c r="D132" s="1208"/>
      <c r="E132" s="1208"/>
      <c r="F132" s="1208"/>
      <c r="G132" s="942"/>
      <c r="H132" s="942"/>
      <c r="I132" s="1208"/>
      <c r="J132" s="1208"/>
      <c r="K132" s="950"/>
      <c r="L132" s="602"/>
      <c r="M132" s="648"/>
      <c r="N132" s="588"/>
      <c r="O132" s="564"/>
      <c r="P132" s="564"/>
      <c r="Q132" s="586" t="str">
        <f>R131 &amp; "-" &amp; T131</f>
        <v>-</v>
      </c>
      <c r="R132" s="1214"/>
      <c r="S132" s="1215"/>
      <c r="T132" s="1214"/>
      <c r="U132" s="1215"/>
      <c r="V132" s="580"/>
      <c r="W132" s="1207"/>
      <c r="X132" s="587"/>
      <c r="Y132" s="587"/>
      <c r="Z132" s="587"/>
      <c r="AA132" s="587"/>
      <c r="AB132" s="587"/>
      <c r="AC132" s="587"/>
      <c r="AD132" s="587"/>
      <c r="AE132" s="587"/>
      <c r="AF132" s="587"/>
      <c r="AG132" s="587"/>
      <c r="AH132" s="587"/>
    </row>
    <row r="133" spans="1:34" s="524" customFormat="1" ht="15" customHeight="1">
      <c r="A133" s="1208"/>
      <c r="B133" s="1208"/>
      <c r="C133" s="1208"/>
      <c r="D133" s="1208"/>
      <c r="E133" s="1208"/>
      <c r="F133" s="1208"/>
      <c r="G133" s="944"/>
      <c r="H133" s="942"/>
      <c r="I133" s="1208"/>
      <c r="J133" s="1208"/>
      <c r="K133" s="949"/>
      <c r="L133" s="540"/>
      <c r="M133" s="558" t="s">
        <v>25</v>
      </c>
      <c r="N133" s="553"/>
      <c r="O133" s="547"/>
      <c r="P133" s="547"/>
      <c r="Q133" s="547"/>
      <c r="R133" s="575"/>
      <c r="S133" s="566"/>
      <c r="T133" s="565"/>
      <c r="U133" s="553"/>
      <c r="V133" s="562"/>
      <c r="W133" s="1207"/>
      <c r="X133" s="589"/>
      <c r="Y133" s="589"/>
      <c r="Z133" s="589"/>
      <c r="AA133" s="589"/>
      <c r="AB133" s="589"/>
      <c r="AC133" s="589"/>
      <c r="AD133" s="589"/>
      <c r="AE133" s="589"/>
      <c r="AF133" s="589"/>
      <c r="AG133" s="589"/>
      <c r="AH133" s="589"/>
    </row>
    <row r="134" spans="1:34" s="524" customFormat="1" ht="15" customHeight="1">
      <c r="A134" s="1208"/>
      <c r="B134" s="1208"/>
      <c r="C134" s="1208"/>
      <c r="D134" s="1208"/>
      <c r="E134" s="1208"/>
      <c r="F134" s="944"/>
      <c r="G134" s="944"/>
      <c r="H134" s="942"/>
      <c r="I134" s="1208"/>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8"/>
      <c r="B135" s="1208"/>
      <c r="C135" s="1208"/>
      <c r="D135" s="1208"/>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8"/>
      <c r="B136" s="1208"/>
      <c r="C136" s="1208"/>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8"/>
      <c r="B137" s="1208"/>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8"/>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8">
        <v>1</v>
      </c>
      <c r="B143" s="960"/>
      <c r="C143" s="960"/>
      <c r="D143" s="960"/>
      <c r="E143" s="961"/>
      <c r="F143" s="962"/>
      <c r="G143" s="962"/>
      <c r="H143" s="962"/>
      <c r="I143" s="963"/>
      <c r="J143" s="958"/>
      <c r="K143" s="965"/>
      <c r="L143" s="595">
        <f>mergeValue(A143)</f>
        <v>1</v>
      </c>
      <c r="M143" s="643" t="s">
        <v>20</v>
      </c>
      <c r="N143" s="582"/>
      <c r="O143" s="1249"/>
      <c r="P143" s="1249"/>
      <c r="Q143" s="1249"/>
      <c r="R143" s="1249"/>
      <c r="S143" s="1249"/>
      <c r="T143" s="1249"/>
      <c r="U143" s="1249"/>
      <c r="V143" s="1249"/>
      <c r="W143" s="632" t="s">
        <v>659</v>
      </c>
      <c r="X143" s="587"/>
      <c r="Y143" s="587"/>
      <c r="Z143" s="587"/>
      <c r="AA143" s="587"/>
      <c r="AB143" s="587"/>
      <c r="AC143" s="587"/>
      <c r="AD143" s="587"/>
      <c r="AE143" s="587"/>
      <c r="AF143" s="587"/>
      <c r="AG143" s="587"/>
      <c r="AH143" s="587"/>
    </row>
    <row r="144" spans="1:34" s="525" customFormat="1" ht="22.5">
      <c r="A144" s="1208"/>
      <c r="B144" s="1208">
        <v>1</v>
      </c>
      <c r="C144" s="960"/>
      <c r="D144" s="960"/>
      <c r="E144" s="962"/>
      <c r="F144" s="962"/>
      <c r="G144" s="962"/>
      <c r="H144" s="962"/>
      <c r="I144" s="957"/>
      <c r="J144" s="956"/>
      <c r="K144" s="959"/>
      <c r="L144" s="595" t="str">
        <f>mergeValue(A144) &amp;"."&amp; mergeValue(B144)</f>
        <v>1.1</v>
      </c>
      <c r="M144" s="548" t="s">
        <v>16</v>
      </c>
      <c r="N144" s="582"/>
      <c r="O144" s="1249"/>
      <c r="P144" s="1249"/>
      <c r="Q144" s="1249"/>
      <c r="R144" s="1249"/>
      <c r="S144" s="1249"/>
      <c r="T144" s="1249"/>
      <c r="U144" s="1249"/>
      <c r="V144" s="1249"/>
      <c r="W144" s="632" t="s">
        <v>478</v>
      </c>
      <c r="X144" s="587"/>
      <c r="Y144" s="587"/>
      <c r="Z144" s="587"/>
      <c r="AA144" s="587"/>
      <c r="AB144" s="587"/>
      <c r="AC144" s="587"/>
      <c r="AD144" s="587"/>
      <c r="AE144" s="587"/>
      <c r="AF144" s="587"/>
      <c r="AG144" s="587"/>
      <c r="AH144" s="587"/>
    </row>
    <row r="145" spans="1:35" s="525" customFormat="1" ht="22.5">
      <c r="A145" s="1208"/>
      <c r="B145" s="1208"/>
      <c r="C145" s="1208">
        <v>1</v>
      </c>
      <c r="D145" s="960"/>
      <c r="E145" s="962"/>
      <c r="F145" s="962"/>
      <c r="G145" s="962"/>
      <c r="H145" s="962"/>
      <c r="I145" s="964"/>
      <c r="J145" s="956"/>
      <c r="K145" s="959"/>
      <c r="L145" s="595" t="str">
        <f>mergeValue(A145) &amp;"."&amp; mergeValue(B145)&amp;"."&amp; mergeValue(C145)</f>
        <v>1.1.1</v>
      </c>
      <c r="M145" s="549" t="s">
        <v>7</v>
      </c>
      <c r="N145" s="582"/>
      <c r="O145" s="1249"/>
      <c r="P145" s="1249"/>
      <c r="Q145" s="1249"/>
      <c r="R145" s="1249"/>
      <c r="S145" s="1249"/>
      <c r="T145" s="1249"/>
      <c r="U145" s="1249"/>
      <c r="V145" s="1249"/>
      <c r="W145" s="632" t="s">
        <v>634</v>
      </c>
      <c r="X145" s="587"/>
      <c r="Y145" s="587"/>
      <c r="Z145" s="587"/>
      <c r="AA145" s="587"/>
      <c r="AB145" s="587"/>
      <c r="AC145" s="587"/>
      <c r="AD145" s="587"/>
      <c r="AE145" s="587"/>
      <c r="AF145" s="587"/>
      <c r="AG145" s="587"/>
      <c r="AH145" s="587"/>
    </row>
    <row r="146" spans="1:35" s="525" customFormat="1" ht="22.5">
      <c r="A146" s="1208"/>
      <c r="B146" s="1208"/>
      <c r="C146" s="1208"/>
      <c r="D146" s="1208">
        <v>1</v>
      </c>
      <c r="E146" s="962"/>
      <c r="F146" s="962"/>
      <c r="G146" s="962"/>
      <c r="H146" s="962"/>
      <c r="I146" s="964"/>
      <c r="J146" s="956"/>
      <c r="K146" s="959"/>
      <c r="L146" s="595" t="str">
        <f>mergeValue(A146) &amp;"."&amp; mergeValue(B146)&amp;"."&amp; mergeValue(C146)&amp;"."&amp; mergeValue(D146)</f>
        <v>1.1.1.1</v>
      </c>
      <c r="M146" s="550" t="s">
        <v>22</v>
      </c>
      <c r="N146" s="582"/>
      <c r="O146" s="1249"/>
      <c r="P146" s="1249"/>
      <c r="Q146" s="1249"/>
      <c r="R146" s="1249"/>
      <c r="S146" s="1249"/>
      <c r="T146" s="1249"/>
      <c r="U146" s="1249"/>
      <c r="V146" s="1249"/>
      <c r="W146" s="632" t="s">
        <v>635</v>
      </c>
      <c r="X146" s="587"/>
      <c r="Y146" s="587"/>
      <c r="Z146" s="587"/>
      <c r="AA146" s="587"/>
      <c r="AB146" s="587"/>
      <c r="AC146" s="587"/>
      <c r="AD146" s="587"/>
      <c r="AE146" s="587"/>
      <c r="AF146" s="587"/>
      <c r="AG146" s="587"/>
      <c r="AH146" s="587"/>
    </row>
    <row r="147" spans="1:35" s="525" customFormat="1" ht="11.25" hidden="1" customHeight="1">
      <c r="A147" s="1208"/>
      <c r="B147" s="1208"/>
      <c r="C147" s="1208"/>
      <c r="D147" s="1208"/>
      <c r="E147" s="1208">
        <v>1</v>
      </c>
      <c r="F147" s="962"/>
      <c r="G147" s="962"/>
      <c r="H147" s="960">
        <v>1</v>
      </c>
      <c r="I147" s="1208">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8"/>
      <c r="B148" s="1208"/>
      <c r="C148" s="1208"/>
      <c r="D148" s="1208"/>
      <c r="E148" s="1208"/>
      <c r="F148" s="1208">
        <v>1</v>
      </c>
      <c r="G148" s="960"/>
      <c r="H148" s="960"/>
      <c r="I148" s="1208"/>
      <c r="J148" s="1208">
        <v>1</v>
      </c>
      <c r="K148" s="968"/>
      <c r="L148" s="595" t="str">
        <f>mergeValue(A148) &amp;"."&amp; mergeValue(B148)&amp;"."&amp; mergeValue(C148)&amp;"."&amp; mergeValue(D148)&amp;"."&amp;  mergeValue(F148)</f>
        <v>1.1.1.1.1</v>
      </c>
      <c r="M148" s="557" t="s">
        <v>10</v>
      </c>
      <c r="N148" s="583"/>
      <c r="O148" s="1210"/>
      <c r="P148" s="1210"/>
      <c r="Q148" s="1210"/>
      <c r="R148" s="1210"/>
      <c r="S148" s="1210"/>
      <c r="T148" s="1210"/>
      <c r="U148" s="1210"/>
      <c r="V148" s="1210"/>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08"/>
      <c r="B149" s="1208"/>
      <c r="C149" s="1208"/>
      <c r="D149" s="1208"/>
      <c r="E149" s="1208"/>
      <c r="F149" s="1208"/>
      <c r="G149" s="960">
        <v>1</v>
      </c>
      <c r="H149" s="960"/>
      <c r="I149" s="1208"/>
      <c r="J149" s="1208"/>
      <c r="K149" s="968">
        <v>1</v>
      </c>
      <c r="L149" s="595" t="str">
        <f>mergeValue(A149) &amp;"."&amp; mergeValue(B149)&amp;"."&amp; mergeValue(C149)&amp;"."&amp; mergeValue(D149)&amp;"."&amp; mergeValue(F149)&amp;"."&amp; mergeValue(G149)</f>
        <v>1.1.1.1.1.1</v>
      </c>
      <c r="M149" s="1071"/>
      <c r="N149" s="588"/>
      <c r="O149" s="564"/>
      <c r="P149" s="564"/>
      <c r="Q149" s="1096"/>
      <c r="R149" s="1250"/>
      <c r="S149" s="1215" t="s">
        <v>84</v>
      </c>
      <c r="T149" s="1250"/>
      <c r="U149" s="1215" t="s">
        <v>85</v>
      </c>
      <c r="V149" s="580"/>
      <c r="W149" s="1207"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8"/>
      <c r="B150" s="1208"/>
      <c r="C150" s="1208"/>
      <c r="D150" s="1208"/>
      <c r="E150" s="1208"/>
      <c r="F150" s="1208"/>
      <c r="G150" s="960"/>
      <c r="H150" s="960"/>
      <c r="I150" s="1208"/>
      <c r="J150" s="1208"/>
      <c r="K150" s="968"/>
      <c r="L150" s="602"/>
      <c r="M150" s="648"/>
      <c r="N150" s="588"/>
      <c r="O150" s="564"/>
      <c r="P150" s="564"/>
      <c r="Q150" s="586" t="str">
        <f>R149 &amp; "-" &amp; T149</f>
        <v>-</v>
      </c>
      <c r="R150" s="1214"/>
      <c r="S150" s="1215"/>
      <c r="T150" s="1214"/>
      <c r="U150" s="1215"/>
      <c r="V150" s="580"/>
      <c r="W150" s="1207"/>
      <c r="X150" s="587"/>
      <c r="Y150" s="587"/>
      <c r="Z150" s="587"/>
      <c r="AA150" s="587"/>
      <c r="AB150" s="587"/>
      <c r="AC150" s="587"/>
      <c r="AD150" s="587"/>
      <c r="AE150" s="587"/>
      <c r="AF150" s="587"/>
      <c r="AG150" s="587"/>
      <c r="AH150" s="587"/>
    </row>
    <row r="151" spans="1:35" s="524" customFormat="1" ht="15" customHeight="1">
      <c r="A151" s="1208"/>
      <c r="B151" s="1208"/>
      <c r="C151" s="1208"/>
      <c r="D151" s="1208"/>
      <c r="E151" s="1208"/>
      <c r="F151" s="1208"/>
      <c r="G151" s="962"/>
      <c r="H151" s="960"/>
      <c r="I151" s="1208"/>
      <c r="J151" s="1208"/>
      <c r="K151" s="967"/>
      <c r="L151" s="540"/>
      <c r="M151" s="558" t="s">
        <v>25</v>
      </c>
      <c r="N151" s="553"/>
      <c r="O151" s="547"/>
      <c r="P151" s="547"/>
      <c r="Q151" s="547"/>
      <c r="R151" s="575"/>
      <c r="S151" s="566"/>
      <c r="T151" s="565"/>
      <c r="U151" s="553"/>
      <c r="V151" s="562"/>
      <c r="W151" s="1207"/>
      <c r="X151" s="589"/>
      <c r="Y151" s="589"/>
      <c r="Z151" s="589"/>
      <c r="AA151" s="589"/>
      <c r="AB151" s="589"/>
      <c r="AC151" s="589"/>
      <c r="AD151" s="589"/>
      <c r="AE151" s="589"/>
      <c r="AF151" s="589"/>
      <c r="AG151" s="589"/>
      <c r="AH151" s="589"/>
    </row>
    <row r="152" spans="1:35" s="524" customFormat="1" ht="15" customHeight="1">
      <c r="A152" s="1208"/>
      <c r="B152" s="1208"/>
      <c r="C152" s="1208"/>
      <c r="D152" s="1208"/>
      <c r="E152" s="1208"/>
      <c r="F152" s="962"/>
      <c r="G152" s="962"/>
      <c r="H152" s="960"/>
      <c r="I152" s="1208"/>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8"/>
      <c r="B153" s="1208"/>
      <c r="C153" s="1208"/>
      <c r="D153" s="1208"/>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8"/>
      <c r="B154" s="1208"/>
      <c r="C154" s="1208"/>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8"/>
      <c r="B155" s="1208"/>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8"/>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8">
        <v>1</v>
      </c>
      <c r="B161" s="903"/>
      <c r="C161" s="903"/>
      <c r="D161" s="903"/>
      <c r="E161" s="904"/>
      <c r="F161" s="905"/>
      <c r="G161" s="905"/>
      <c r="H161" s="905"/>
      <c r="I161" s="906"/>
      <c r="J161" s="901"/>
      <c r="K161" s="908"/>
      <c r="L161" s="595">
        <f>mergeValue(A161)</f>
        <v>1</v>
      </c>
      <c r="M161" s="643" t="s">
        <v>20</v>
      </c>
      <c r="N161" s="582"/>
      <c r="O161" s="1302"/>
      <c r="P161" s="1303"/>
      <c r="Q161" s="1303"/>
      <c r="R161" s="1303"/>
      <c r="S161" s="1303"/>
      <c r="T161" s="1303"/>
      <c r="U161" s="1303"/>
      <c r="V161" s="1304"/>
      <c r="W161" s="632" t="s">
        <v>477</v>
      </c>
      <c r="X161" s="587"/>
      <c r="Y161" s="587"/>
      <c r="Z161" s="587"/>
      <c r="AA161" s="587"/>
      <c r="AB161" s="587"/>
      <c r="AC161" s="587"/>
      <c r="AD161" s="587"/>
      <c r="AE161" s="587"/>
      <c r="AF161" s="587"/>
      <c r="AG161" s="587"/>
    </row>
    <row r="162" spans="1:33" s="525" customFormat="1" ht="22.5">
      <c r="A162" s="1208"/>
      <c r="B162" s="1208">
        <v>1</v>
      </c>
      <c r="C162" s="903"/>
      <c r="D162" s="903"/>
      <c r="E162" s="905"/>
      <c r="F162" s="905"/>
      <c r="G162" s="905"/>
      <c r="H162" s="905"/>
      <c r="I162" s="900"/>
      <c r="J162" s="899"/>
      <c r="K162" s="902"/>
      <c r="L162" s="595" t="str">
        <f>mergeValue(A162) &amp;"."&amp; mergeValue(B162)</f>
        <v>1.1</v>
      </c>
      <c r="M162" s="548" t="s">
        <v>16</v>
      </c>
      <c r="N162" s="582"/>
      <c r="O162" s="1302"/>
      <c r="P162" s="1303"/>
      <c r="Q162" s="1303"/>
      <c r="R162" s="1303"/>
      <c r="S162" s="1303"/>
      <c r="T162" s="1303"/>
      <c r="U162" s="1303"/>
      <c r="V162" s="1304"/>
      <c r="W162" s="632" t="s">
        <v>478</v>
      </c>
      <c r="X162" s="587"/>
      <c r="Y162" s="587"/>
      <c r="Z162" s="587"/>
      <c r="AA162" s="587"/>
      <c r="AB162" s="587"/>
      <c r="AC162" s="587"/>
      <c r="AD162" s="587"/>
      <c r="AE162" s="587"/>
      <c r="AF162" s="587"/>
      <c r="AG162" s="587"/>
    </row>
    <row r="163" spans="1:33" s="525" customFormat="1" ht="22.5">
      <c r="A163" s="1208"/>
      <c r="B163" s="1208"/>
      <c r="C163" s="1208">
        <v>1</v>
      </c>
      <c r="D163" s="903"/>
      <c r="E163" s="905"/>
      <c r="F163" s="905"/>
      <c r="G163" s="905"/>
      <c r="H163" s="905"/>
      <c r="I163" s="907"/>
      <c r="J163" s="899"/>
      <c r="K163" s="902"/>
      <c r="L163" s="595" t="str">
        <f>mergeValue(A163) &amp;"."&amp; mergeValue(B163)&amp;"."&amp; mergeValue(C163)</f>
        <v>1.1.1</v>
      </c>
      <c r="M163" s="549" t="s">
        <v>7</v>
      </c>
      <c r="N163" s="582"/>
      <c r="O163" s="1302"/>
      <c r="P163" s="1303"/>
      <c r="Q163" s="1303"/>
      <c r="R163" s="1303"/>
      <c r="S163" s="1303"/>
      <c r="T163" s="1303"/>
      <c r="U163" s="1303"/>
      <c r="V163" s="1304"/>
      <c r="W163" s="632" t="s">
        <v>634</v>
      </c>
      <c r="X163" s="587"/>
      <c r="Y163" s="587"/>
      <c r="Z163" s="587"/>
      <c r="AA163" s="587"/>
      <c r="AB163" s="587"/>
      <c r="AC163" s="587"/>
      <c r="AD163" s="587"/>
      <c r="AE163" s="587"/>
      <c r="AF163" s="587"/>
      <c r="AG163" s="587"/>
    </row>
    <row r="164" spans="1:33" s="525" customFormat="1" ht="22.5">
      <c r="A164" s="1208"/>
      <c r="B164" s="1208"/>
      <c r="C164" s="1208"/>
      <c r="D164" s="1208">
        <v>1</v>
      </c>
      <c r="E164" s="905"/>
      <c r="F164" s="905"/>
      <c r="G164" s="905"/>
      <c r="H164" s="905"/>
      <c r="I164" s="907"/>
      <c r="J164" s="899"/>
      <c r="K164" s="902"/>
      <c r="L164" s="595" t="str">
        <f>mergeValue(A164) &amp;"."&amp; mergeValue(B164)&amp;"."&amp; mergeValue(C164)&amp;"."&amp; mergeValue(D164)</f>
        <v>1.1.1.1</v>
      </c>
      <c r="M164" s="550" t="s">
        <v>22</v>
      </c>
      <c r="N164" s="582"/>
      <c r="O164" s="1302"/>
      <c r="P164" s="1303"/>
      <c r="Q164" s="1303"/>
      <c r="R164" s="1303"/>
      <c r="S164" s="1303"/>
      <c r="T164" s="1303"/>
      <c r="U164" s="1303"/>
      <c r="V164" s="1304"/>
      <c r="W164" s="632" t="s">
        <v>635</v>
      </c>
      <c r="X164" s="587"/>
      <c r="Y164" s="587"/>
      <c r="Z164" s="587"/>
      <c r="AA164" s="587"/>
      <c r="AB164" s="587"/>
      <c r="AC164" s="587"/>
      <c r="AD164" s="587"/>
      <c r="AE164" s="587"/>
      <c r="AF164" s="587"/>
      <c r="AG164" s="587"/>
    </row>
    <row r="165" spans="1:33" s="525" customFormat="1" ht="101.25">
      <c r="A165" s="1208"/>
      <c r="B165" s="1208"/>
      <c r="C165" s="1208"/>
      <c r="D165" s="1208"/>
      <c r="E165" s="1208">
        <v>1</v>
      </c>
      <c r="F165" s="905"/>
      <c r="G165" s="905"/>
      <c r="H165" s="903">
        <v>1</v>
      </c>
      <c r="I165" s="1208">
        <v>1</v>
      </c>
      <c r="J165" s="905"/>
      <c r="K165" s="910"/>
      <c r="L165" s="595" t="str">
        <f>mergeValue(A165) &amp;"."&amp; mergeValue(B165)&amp;"."&amp; mergeValue(C165)&amp;"."&amp; mergeValue(D165)&amp;"."&amp; mergeValue(E165)</f>
        <v>1.1.1.1.1</v>
      </c>
      <c r="M165" s="556" t="s">
        <v>9</v>
      </c>
      <c r="N165" s="583"/>
      <c r="O165" s="1211"/>
      <c r="P165" s="1212"/>
      <c r="Q165" s="1212"/>
      <c r="R165" s="1212"/>
      <c r="S165" s="1212"/>
      <c r="T165" s="1212"/>
      <c r="U165" s="1212"/>
      <c r="V165" s="1213"/>
      <c r="W165" s="632" t="s">
        <v>639</v>
      </c>
      <c r="X165" s="587"/>
      <c r="Y165" s="587"/>
      <c r="Z165" s="587"/>
      <c r="AA165" s="587"/>
      <c r="AB165" s="587"/>
      <c r="AC165" s="587"/>
      <c r="AD165" s="587"/>
      <c r="AE165" s="587"/>
      <c r="AF165" s="587"/>
      <c r="AG165" s="587"/>
    </row>
    <row r="166" spans="1:33" s="525" customFormat="1" ht="90">
      <c r="A166" s="1208"/>
      <c r="B166" s="1208"/>
      <c r="C166" s="1208"/>
      <c r="D166" s="1208"/>
      <c r="E166" s="1208"/>
      <c r="F166" s="1208">
        <v>1</v>
      </c>
      <c r="G166" s="903"/>
      <c r="H166" s="903"/>
      <c r="I166" s="1208"/>
      <c r="J166" s="1208">
        <v>1</v>
      </c>
      <c r="K166" s="911"/>
      <c r="L166" s="595" t="str">
        <f>mergeValue(A166) &amp;"."&amp; mergeValue(B166)&amp;"."&amp; mergeValue(C166)&amp;"."&amp; mergeValue(D166)&amp;"."&amp; mergeValue(E166)&amp;"."&amp; mergeValue(F166)</f>
        <v>1.1.1.1.1.1</v>
      </c>
      <c r="M166" s="557" t="s">
        <v>10</v>
      </c>
      <c r="N166" s="583"/>
      <c r="O166" s="1211"/>
      <c r="P166" s="1212"/>
      <c r="Q166" s="1212"/>
      <c r="R166" s="1212"/>
      <c r="S166" s="1212"/>
      <c r="T166" s="1212"/>
      <c r="U166" s="1212"/>
      <c r="V166" s="1213"/>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08"/>
      <c r="B167" s="1208"/>
      <c r="C167" s="1208"/>
      <c r="D167" s="1208"/>
      <c r="E167" s="1208"/>
      <c r="F167" s="1208"/>
      <c r="G167" s="903">
        <v>1</v>
      </c>
      <c r="H167" s="903"/>
      <c r="I167" s="1208"/>
      <c r="J167" s="1208"/>
      <c r="K167" s="911">
        <v>1</v>
      </c>
      <c r="L167" s="595" t="str">
        <f>mergeValue(A167) &amp;"."&amp; mergeValue(B167)&amp;"."&amp; mergeValue(C167)&amp;"."&amp; mergeValue(D167)&amp;"."&amp; mergeValue(E167)&amp;"."&amp; mergeValue(F167)&amp;"."&amp; mergeValue(G167)</f>
        <v>1.1.1.1.1.1.1</v>
      </c>
      <c r="M167" s="1071"/>
      <c r="N167" s="588"/>
      <c r="O167" s="1080"/>
      <c r="P167" s="564"/>
      <c r="Q167" s="564"/>
      <c r="R167" s="1250"/>
      <c r="S167" s="1215" t="s">
        <v>84</v>
      </c>
      <c r="T167" s="1250"/>
      <c r="U167" s="1215" t="s">
        <v>84</v>
      </c>
      <c r="V167" s="580"/>
      <c r="W167" s="1207"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08"/>
      <c r="B168" s="1208"/>
      <c r="C168" s="1208"/>
      <c r="D168" s="1208"/>
      <c r="E168" s="1208"/>
      <c r="F168" s="1208"/>
      <c r="G168" s="903"/>
      <c r="H168" s="903"/>
      <c r="I168" s="1208"/>
      <c r="J168" s="1208"/>
      <c r="K168" s="911"/>
      <c r="L168" s="602"/>
      <c r="M168" s="648"/>
      <c r="N168" s="588"/>
      <c r="O168" s="586"/>
      <c r="P168" s="564"/>
      <c r="Q168" s="586" t="str">
        <f>R167 &amp; "-" &amp; T167</f>
        <v>-</v>
      </c>
      <c r="R168" s="1214"/>
      <c r="S168" s="1215"/>
      <c r="T168" s="1214"/>
      <c r="U168" s="1215"/>
      <c r="V168" s="580"/>
      <c r="W168" s="1207"/>
      <c r="X168" s="587"/>
      <c r="Y168" s="587"/>
      <c r="Z168" s="587"/>
      <c r="AA168" s="587"/>
      <c r="AB168" s="587"/>
      <c r="AC168" s="587"/>
      <c r="AD168" s="587"/>
      <c r="AE168" s="587"/>
      <c r="AF168" s="587"/>
      <c r="AG168" s="587"/>
    </row>
    <row r="169" spans="1:33" s="524" customFormat="1" ht="15" customHeight="1">
      <c r="A169" s="1208"/>
      <c r="B169" s="1208"/>
      <c r="C169" s="1208"/>
      <c r="D169" s="1208"/>
      <c r="E169" s="1208"/>
      <c r="F169" s="1208"/>
      <c r="G169" s="905"/>
      <c r="H169" s="903"/>
      <c r="I169" s="1208"/>
      <c r="J169" s="1208"/>
      <c r="K169" s="910"/>
      <c r="L169" s="540"/>
      <c r="M169" s="559" t="s">
        <v>25</v>
      </c>
      <c r="N169" s="553"/>
      <c r="O169" s="547"/>
      <c r="P169" s="547"/>
      <c r="Q169" s="547"/>
      <c r="R169" s="575"/>
      <c r="S169" s="566"/>
      <c r="T169" s="565"/>
      <c r="U169" s="553"/>
      <c r="V169" s="562"/>
      <c r="W169" s="1207"/>
      <c r="X169" s="589"/>
      <c r="Y169" s="589"/>
      <c r="Z169" s="589"/>
      <c r="AA169" s="589"/>
      <c r="AB169" s="589"/>
      <c r="AC169" s="589"/>
      <c r="AD169" s="589"/>
      <c r="AE169" s="589"/>
      <c r="AF169" s="589"/>
      <c r="AG169" s="589"/>
    </row>
    <row r="170" spans="1:33" s="524" customFormat="1" ht="15" customHeight="1">
      <c r="A170" s="1208"/>
      <c r="B170" s="1208"/>
      <c r="C170" s="1208"/>
      <c r="D170" s="1208"/>
      <c r="E170" s="1208"/>
      <c r="F170" s="905"/>
      <c r="G170" s="905"/>
      <c r="H170" s="903"/>
      <c r="I170" s="1208"/>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8"/>
      <c r="B171" s="1208"/>
      <c r="C171" s="1208"/>
      <c r="D171" s="1208"/>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8"/>
      <c r="B172" s="1208"/>
      <c r="C172" s="1208"/>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8"/>
      <c r="B173" s="1208"/>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8"/>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8">
        <v>1</v>
      </c>
      <c r="B179" s="982"/>
      <c r="C179" s="982"/>
      <c r="D179" s="982"/>
      <c r="E179" s="982"/>
      <c r="F179" s="982"/>
      <c r="G179" s="983"/>
      <c r="H179" s="983"/>
      <c r="I179" s="985"/>
      <c r="J179" s="977"/>
      <c r="K179" s="977"/>
      <c r="L179" s="726">
        <f>mergeValue(A179)</f>
        <v>1</v>
      </c>
      <c r="M179" s="643" t="s">
        <v>20</v>
      </c>
      <c r="N179" s="718"/>
      <c r="O179" s="1302"/>
      <c r="P179" s="1303"/>
      <c r="Q179" s="1303"/>
      <c r="R179" s="1303"/>
      <c r="S179" s="1303"/>
      <c r="T179" s="1303"/>
      <c r="U179" s="1303"/>
      <c r="V179" s="1303"/>
      <c r="W179" s="1304"/>
      <c r="X179" s="719" t="s">
        <v>477</v>
      </c>
      <c r="Y179" s="721"/>
      <c r="Z179" s="721"/>
      <c r="AA179" s="721"/>
      <c r="AB179" s="721"/>
      <c r="AC179" s="721"/>
      <c r="AD179" s="721"/>
      <c r="AE179" s="721"/>
      <c r="AF179" s="721"/>
      <c r="AG179" s="721"/>
    </row>
    <row r="180" spans="1:47" s="687" customFormat="1" ht="22.5">
      <c r="A180" s="1208"/>
      <c r="B180" s="1208">
        <v>1</v>
      </c>
      <c r="C180" s="982"/>
      <c r="D180" s="982"/>
      <c r="E180" s="982"/>
      <c r="F180" s="982"/>
      <c r="G180" s="987"/>
      <c r="H180" s="984"/>
      <c r="I180" s="989"/>
      <c r="J180" s="974"/>
      <c r="K180" s="973"/>
      <c r="L180" s="726" t="str">
        <f>mergeValue(A180) &amp;"."&amp; mergeValue(B180)</f>
        <v>1.1</v>
      </c>
      <c r="M180" s="694" t="s">
        <v>16</v>
      </c>
      <c r="N180" s="718"/>
      <c r="O180" s="1302"/>
      <c r="P180" s="1303"/>
      <c r="Q180" s="1303"/>
      <c r="R180" s="1303"/>
      <c r="S180" s="1303"/>
      <c r="T180" s="1303"/>
      <c r="U180" s="1303"/>
      <c r="V180" s="1303"/>
      <c r="W180" s="1304"/>
      <c r="X180" s="719" t="s">
        <v>478</v>
      </c>
      <c r="Y180" s="721"/>
      <c r="Z180" s="721"/>
      <c r="AA180" s="721"/>
      <c r="AB180" s="721"/>
      <c r="AC180" s="721"/>
      <c r="AD180" s="721"/>
      <c r="AE180" s="721"/>
      <c r="AF180" s="721"/>
      <c r="AG180" s="721"/>
    </row>
    <row r="181" spans="1:47" s="687" customFormat="1" ht="22.5">
      <c r="A181" s="1208"/>
      <c r="B181" s="1208"/>
      <c r="C181" s="1208">
        <v>1</v>
      </c>
      <c r="D181" s="982"/>
      <c r="E181" s="982"/>
      <c r="F181" s="982"/>
      <c r="G181" s="987"/>
      <c r="H181" s="984"/>
      <c r="I181" s="990"/>
      <c r="J181" s="974"/>
      <c r="K181" s="973"/>
      <c r="L181" s="726" t="str">
        <f>mergeValue(A181) &amp;"."&amp; mergeValue(B181)&amp;"."&amp; mergeValue(C181)</f>
        <v>1.1.1</v>
      </c>
      <c r="M181" s="695" t="s">
        <v>7</v>
      </c>
      <c r="N181" s="718"/>
      <c r="O181" s="1302"/>
      <c r="P181" s="1303"/>
      <c r="Q181" s="1303"/>
      <c r="R181" s="1303"/>
      <c r="S181" s="1303"/>
      <c r="T181" s="1303"/>
      <c r="U181" s="1303"/>
      <c r="V181" s="1303"/>
      <c r="W181" s="1304"/>
      <c r="X181" s="719" t="s">
        <v>634</v>
      </c>
      <c r="Y181" s="721"/>
      <c r="Z181" s="721"/>
      <c r="AA181" s="721"/>
      <c r="AB181" s="721"/>
      <c r="AC181" s="721"/>
      <c r="AD181" s="721"/>
      <c r="AE181" s="721"/>
      <c r="AF181" s="721"/>
      <c r="AG181" s="721"/>
    </row>
    <row r="182" spans="1:47" s="687" customFormat="1" ht="22.5">
      <c r="A182" s="1208"/>
      <c r="B182" s="1208"/>
      <c r="C182" s="1208"/>
      <c r="D182" s="1208">
        <v>1</v>
      </c>
      <c r="E182" s="982"/>
      <c r="F182" s="982"/>
      <c r="G182" s="987"/>
      <c r="H182" s="984"/>
      <c r="I182" s="990"/>
      <c r="J182" s="988"/>
      <c r="K182" s="973"/>
      <c r="L182" s="726" t="str">
        <f>mergeValue(A182) &amp;"."&amp; mergeValue(B182)&amp;"."&amp; mergeValue(C182)&amp;"."&amp; mergeValue(D182)</f>
        <v>1.1.1.1</v>
      </c>
      <c r="M182" s="696" t="s">
        <v>22</v>
      </c>
      <c r="N182" s="718"/>
      <c r="O182" s="1302"/>
      <c r="P182" s="1303"/>
      <c r="Q182" s="1303"/>
      <c r="R182" s="1303"/>
      <c r="S182" s="1303"/>
      <c r="T182" s="1303"/>
      <c r="U182" s="1303"/>
      <c r="V182" s="1303"/>
      <c r="W182" s="1304"/>
      <c r="X182" s="719" t="s">
        <v>688</v>
      </c>
      <c r="Y182" s="721"/>
      <c r="Z182" s="721"/>
      <c r="AA182" s="721"/>
      <c r="AB182" s="721"/>
      <c r="AC182" s="721"/>
      <c r="AD182" s="721"/>
      <c r="AE182" s="721"/>
      <c r="AF182" s="721"/>
      <c r="AG182" s="721"/>
    </row>
    <row r="183" spans="1:47" s="687" customFormat="1" ht="56.25" customHeight="1">
      <c r="A183" s="1208"/>
      <c r="B183" s="1208"/>
      <c r="C183" s="1208"/>
      <c r="D183" s="1208"/>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08"/>
      <c r="B184" s="1208"/>
      <c r="C184" s="1208"/>
      <c r="D184" s="1208"/>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8"/>
      <c r="B185" s="1208"/>
      <c r="C185" s="1208"/>
      <c r="D185" s="1208"/>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8"/>
      <c r="B186" s="1208"/>
      <c r="C186" s="1208"/>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8"/>
      <c r="B187" s="1208"/>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8"/>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8">
        <v>1</v>
      </c>
      <c r="B193" s="1017"/>
      <c r="C193" s="1017"/>
      <c r="D193" s="1017"/>
      <c r="E193" s="1017"/>
      <c r="F193" s="1010"/>
      <c r="G193" s="1016"/>
      <c r="H193" s="1016"/>
      <c r="I193" s="998"/>
      <c r="J193" s="997"/>
      <c r="K193" s="997"/>
      <c r="L193" s="726">
        <f>mergeValue(A193)</f>
        <v>1</v>
      </c>
      <c r="M193" s="643" t="s">
        <v>20</v>
      </c>
      <c r="N193" s="1299"/>
      <c r="O193" s="1300"/>
      <c r="P193" s="1300"/>
      <c r="Q193" s="1300"/>
      <c r="R193" s="1300"/>
      <c r="S193" s="1300"/>
      <c r="T193" s="1300"/>
      <c r="U193" s="1300"/>
      <c r="V193" s="1300"/>
      <c r="W193" s="1300"/>
      <c r="X193" s="1300"/>
      <c r="Y193" s="1300"/>
      <c r="Z193" s="1300"/>
      <c r="AA193" s="1300"/>
      <c r="AB193" s="1300"/>
      <c r="AC193" s="1300"/>
      <c r="AD193" s="1300"/>
      <c r="AE193" s="1300"/>
      <c r="AF193" s="1301"/>
      <c r="AG193" s="719" t="s">
        <v>477</v>
      </c>
      <c r="AH193" s="721"/>
      <c r="AI193" s="721"/>
      <c r="AJ193" s="721"/>
      <c r="AK193" s="721"/>
      <c r="AL193" s="721"/>
      <c r="AM193" s="721"/>
      <c r="AN193" s="721"/>
      <c r="AO193" s="721"/>
      <c r="AP193" s="721"/>
      <c r="AQ193" s="721"/>
      <c r="AR193" s="721"/>
    </row>
    <row r="194" spans="1:46" s="687" customFormat="1" ht="22.5">
      <c r="A194" s="1208"/>
      <c r="B194" s="1208">
        <v>1</v>
      </c>
      <c r="C194" s="1017"/>
      <c r="D194" s="1017"/>
      <c r="E194" s="1017"/>
      <c r="F194" s="1010"/>
      <c r="G194" s="1019"/>
      <c r="H194" s="1020"/>
      <c r="I194" s="999"/>
      <c r="J194" s="994"/>
      <c r="K194" s="992"/>
      <c r="L194" s="726" t="str">
        <f>mergeValue(A194) &amp;"."&amp; mergeValue(B194)</f>
        <v>1.1</v>
      </c>
      <c r="M194" s="694" t="s">
        <v>16</v>
      </c>
      <c r="N194" s="1296"/>
      <c r="O194" s="1297"/>
      <c r="P194" s="1297"/>
      <c r="Q194" s="1297"/>
      <c r="R194" s="1297"/>
      <c r="S194" s="1297"/>
      <c r="T194" s="1297"/>
      <c r="U194" s="1297"/>
      <c r="V194" s="1297"/>
      <c r="W194" s="1297"/>
      <c r="X194" s="1297"/>
      <c r="Y194" s="1297"/>
      <c r="Z194" s="1297"/>
      <c r="AA194" s="1297"/>
      <c r="AB194" s="1297"/>
      <c r="AC194" s="1297"/>
      <c r="AD194" s="1297"/>
      <c r="AE194" s="1297"/>
      <c r="AF194" s="1298"/>
      <c r="AG194" s="719" t="s">
        <v>478</v>
      </c>
      <c r="AH194" s="721"/>
      <c r="AI194" s="721"/>
      <c r="AJ194" s="721"/>
      <c r="AK194" s="721"/>
      <c r="AL194" s="721"/>
      <c r="AM194" s="721"/>
      <c r="AN194" s="721"/>
      <c r="AO194" s="721"/>
      <c r="AP194" s="721"/>
      <c r="AQ194" s="721"/>
      <c r="AR194" s="721"/>
    </row>
    <row r="195" spans="1:46" s="687" customFormat="1" ht="22.5">
      <c r="A195" s="1208"/>
      <c r="B195" s="1208"/>
      <c r="C195" s="1208">
        <v>1</v>
      </c>
      <c r="D195" s="1017"/>
      <c r="E195" s="1017"/>
      <c r="F195" s="1010"/>
      <c r="G195" s="1019"/>
      <c r="H195" s="1020"/>
      <c r="I195" s="999"/>
      <c r="J195" s="994"/>
      <c r="K195" s="992"/>
      <c r="L195" s="726" t="str">
        <f>mergeValue(A195) &amp;"."&amp; mergeValue(B195)&amp;"."&amp; mergeValue(C195)</f>
        <v>1.1.1</v>
      </c>
      <c r="M195" s="695" t="s">
        <v>7</v>
      </c>
      <c r="N195" s="1296"/>
      <c r="O195" s="1297"/>
      <c r="P195" s="1297"/>
      <c r="Q195" s="1297"/>
      <c r="R195" s="1297"/>
      <c r="S195" s="1297"/>
      <c r="T195" s="1297"/>
      <c r="U195" s="1297"/>
      <c r="V195" s="1297"/>
      <c r="W195" s="1297"/>
      <c r="X195" s="1297"/>
      <c r="Y195" s="1297"/>
      <c r="Z195" s="1297"/>
      <c r="AA195" s="1297"/>
      <c r="AB195" s="1297"/>
      <c r="AC195" s="1297"/>
      <c r="AD195" s="1297"/>
      <c r="AE195" s="1297"/>
      <c r="AF195" s="1298"/>
      <c r="AG195" s="719" t="s">
        <v>634</v>
      </c>
      <c r="AH195" s="721"/>
      <c r="AI195" s="721"/>
      <c r="AJ195" s="721"/>
      <c r="AK195" s="721"/>
      <c r="AL195" s="721"/>
      <c r="AM195" s="721"/>
      <c r="AN195" s="721"/>
      <c r="AO195" s="721"/>
      <c r="AP195" s="721"/>
      <c r="AQ195" s="721"/>
      <c r="AR195" s="721"/>
    </row>
    <row r="196" spans="1:46" s="687" customFormat="1" ht="15" customHeight="1">
      <c r="A196" s="1208"/>
      <c r="B196" s="1208"/>
      <c r="C196" s="1208"/>
      <c r="D196" s="1208">
        <v>1</v>
      </c>
      <c r="E196" s="1017"/>
      <c r="F196" s="1010"/>
      <c r="G196" s="1019"/>
      <c r="H196" s="1020"/>
      <c r="I196" s="999"/>
      <c r="J196" s="994"/>
      <c r="K196" s="992"/>
      <c r="L196" s="726" t="str">
        <f>mergeValue(A196) &amp;"."&amp; mergeValue(B196)&amp;"."&amp; mergeValue(C196)&amp;"."&amp; mergeValue(D196)</f>
        <v>1.1.1.1</v>
      </c>
      <c r="M196" s="696" t="s">
        <v>22</v>
      </c>
      <c r="N196" s="1296"/>
      <c r="O196" s="1297"/>
      <c r="P196" s="1297"/>
      <c r="Q196" s="1297"/>
      <c r="R196" s="1297"/>
      <c r="S196" s="1297"/>
      <c r="T196" s="1297"/>
      <c r="U196" s="1297"/>
      <c r="V196" s="1297"/>
      <c r="W196" s="1297"/>
      <c r="X196" s="1297"/>
      <c r="Y196" s="1297"/>
      <c r="Z196" s="1297"/>
      <c r="AA196" s="1297"/>
      <c r="AB196" s="1297"/>
      <c r="AC196" s="1297"/>
      <c r="AD196" s="1297"/>
      <c r="AE196" s="1297"/>
      <c r="AF196" s="1298"/>
      <c r="AG196" s="719" t="s">
        <v>681</v>
      </c>
      <c r="AH196" s="721"/>
      <c r="AI196" s="721"/>
      <c r="AJ196" s="721"/>
      <c r="AK196" s="721"/>
      <c r="AL196" s="721"/>
      <c r="AM196" s="721"/>
      <c r="AN196" s="721"/>
      <c r="AO196" s="721"/>
      <c r="AP196" s="721"/>
      <c r="AQ196" s="721"/>
      <c r="AR196" s="721"/>
    </row>
    <row r="197" spans="1:46" s="687" customFormat="1" ht="17.100000000000001" customHeight="1">
      <c r="A197" s="1208"/>
      <c r="B197" s="1208"/>
      <c r="C197" s="1208"/>
      <c r="D197" s="1208"/>
      <c r="E197" s="1208">
        <v>1</v>
      </c>
      <c r="F197" s="1010"/>
      <c r="G197" s="1019"/>
      <c r="H197" s="1020"/>
      <c r="I197" s="1021"/>
      <c r="J197" s="1011"/>
      <c r="K197" s="1164"/>
      <c r="L197" s="1269" t="str">
        <f>mergeValue(A197) &amp;"."&amp; mergeValue(B197)&amp;"."&amp; mergeValue(C197)&amp;"."&amp; mergeValue(D197)&amp;"."&amp; mergeValue(E197)</f>
        <v>1.1.1.1.1</v>
      </c>
      <c r="M197" s="1270"/>
      <c r="N197" s="1215" t="s">
        <v>85</v>
      </c>
      <c r="O197" s="1277"/>
      <c r="P197" s="1275">
        <v>1</v>
      </c>
      <c r="Q197" s="1327"/>
      <c r="R197" s="1215" t="s">
        <v>85</v>
      </c>
      <c r="S197" s="1277"/>
      <c r="T197" s="1275">
        <v>1</v>
      </c>
      <c r="U197" s="1327"/>
      <c r="V197" s="1215" t="s">
        <v>85</v>
      </c>
      <c r="W197" s="703"/>
      <c r="X197" s="691">
        <v>1</v>
      </c>
      <c r="Y197" s="1098"/>
      <c r="Z197" s="673"/>
      <c r="AA197" s="673"/>
      <c r="AB197" s="1250"/>
      <c r="AC197" s="1215" t="s">
        <v>84</v>
      </c>
      <c r="AD197" s="1250"/>
      <c r="AE197" s="1215" t="s">
        <v>84</v>
      </c>
      <c r="AF197" s="717"/>
      <c r="AG197" s="1272"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8"/>
      <c r="B198" s="1208"/>
      <c r="C198" s="1208"/>
      <c r="D198" s="1208"/>
      <c r="E198" s="1208"/>
      <c r="F198" s="1010"/>
      <c r="G198" s="1019"/>
      <c r="H198" s="1020"/>
      <c r="I198" s="1021"/>
      <c r="J198" s="1011"/>
      <c r="K198" s="1164"/>
      <c r="L198" s="1269"/>
      <c r="M198" s="1270"/>
      <c r="N198" s="1215"/>
      <c r="O198" s="1277"/>
      <c r="P198" s="1275"/>
      <c r="Q198" s="1327"/>
      <c r="R198" s="1215"/>
      <c r="S198" s="1277"/>
      <c r="T198" s="1275"/>
      <c r="U198" s="1327"/>
      <c r="V198" s="1215"/>
      <c r="W198" s="728"/>
      <c r="X198" s="707"/>
      <c r="Y198" s="707"/>
      <c r="Z198" s="709"/>
      <c r="AA198" s="605" t="str">
        <f>AB197 &amp; "-" &amp; AD197</f>
        <v>-</v>
      </c>
      <c r="AB198" s="1214"/>
      <c r="AC198" s="1215"/>
      <c r="AD198" s="1214"/>
      <c r="AE198" s="1215"/>
      <c r="AF198" s="675"/>
      <c r="AG198" s="1273"/>
      <c r="AH198" s="721"/>
      <c r="AI198" s="724"/>
      <c r="AJ198" s="724"/>
      <c r="AK198" s="724"/>
      <c r="AL198" s="724"/>
      <c r="AM198" s="724"/>
      <c r="AN198" s="724"/>
      <c r="AO198" s="721"/>
      <c r="AP198" s="721"/>
      <c r="AQ198" s="721"/>
      <c r="AR198" s="721"/>
    </row>
    <row r="199" spans="1:46" s="687" customFormat="1" ht="17.100000000000001" customHeight="1">
      <c r="A199" s="1208"/>
      <c r="B199" s="1208"/>
      <c r="C199" s="1208"/>
      <c r="D199" s="1208"/>
      <c r="E199" s="1208"/>
      <c r="F199" s="1010"/>
      <c r="G199" s="1019"/>
      <c r="H199" s="1020"/>
      <c r="I199" s="1021"/>
      <c r="J199" s="1011"/>
      <c r="K199" s="1164"/>
      <c r="L199" s="1269"/>
      <c r="M199" s="1270"/>
      <c r="N199" s="1215"/>
      <c r="O199" s="1277"/>
      <c r="P199" s="1275"/>
      <c r="Q199" s="1327"/>
      <c r="R199" s="1215"/>
      <c r="S199" s="604"/>
      <c r="T199" s="700"/>
      <c r="U199" s="707"/>
      <c r="V199" s="708"/>
      <c r="W199" s="708"/>
      <c r="X199" s="708"/>
      <c r="Y199" s="708"/>
      <c r="Z199" s="709"/>
      <c r="AA199" s="709"/>
      <c r="AB199" s="710"/>
      <c r="AC199" s="706"/>
      <c r="AD199" s="706"/>
      <c r="AE199" s="710"/>
      <c r="AF199" s="706"/>
      <c r="AG199" s="1273"/>
      <c r="AH199" s="721"/>
      <c r="AI199" s="724"/>
      <c r="AJ199" s="724"/>
      <c r="AK199" s="724"/>
      <c r="AL199" s="724"/>
      <c r="AM199" s="724"/>
      <c r="AN199" s="724"/>
      <c r="AO199" s="721"/>
      <c r="AP199" s="721"/>
      <c r="AQ199" s="721"/>
      <c r="AR199" s="721"/>
    </row>
    <row r="200" spans="1:46" s="687" customFormat="1" ht="17.100000000000001" customHeight="1">
      <c r="A200" s="1208"/>
      <c r="B200" s="1208"/>
      <c r="C200" s="1208"/>
      <c r="D200" s="1208"/>
      <c r="E200" s="1208"/>
      <c r="F200" s="1010"/>
      <c r="G200" s="1019"/>
      <c r="H200" s="1020"/>
      <c r="I200" s="1021"/>
      <c r="J200" s="1011"/>
      <c r="K200" s="1164"/>
      <c r="L200" s="1269"/>
      <c r="M200" s="1270"/>
      <c r="N200" s="1215"/>
      <c r="O200" s="711"/>
      <c r="P200" s="713"/>
      <c r="Q200" s="712"/>
      <c r="R200" s="708"/>
      <c r="S200" s="708"/>
      <c r="T200" s="708"/>
      <c r="U200" s="708"/>
      <c r="V200" s="708"/>
      <c r="W200" s="708"/>
      <c r="X200" s="708"/>
      <c r="Y200" s="708"/>
      <c r="Z200" s="709"/>
      <c r="AA200" s="709"/>
      <c r="AB200" s="710"/>
      <c r="AC200" s="706"/>
      <c r="AD200" s="706"/>
      <c r="AE200" s="710"/>
      <c r="AF200" s="706"/>
      <c r="AG200" s="1273"/>
      <c r="AH200" s="721"/>
      <c r="AI200" s="724"/>
      <c r="AJ200" s="724"/>
      <c r="AK200" s="724"/>
      <c r="AL200" s="724"/>
      <c r="AM200" s="724"/>
      <c r="AN200" s="724"/>
      <c r="AO200" s="721"/>
      <c r="AP200" s="721"/>
      <c r="AQ200" s="721"/>
      <c r="AR200" s="721"/>
    </row>
    <row r="201" spans="1:46" s="686" customFormat="1" ht="15" customHeight="1">
      <c r="A201" s="1208"/>
      <c r="B201" s="1208"/>
      <c r="C201" s="1208"/>
      <c r="D201" s="1208"/>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4"/>
      <c r="AH201" s="723"/>
      <c r="AI201" s="723"/>
      <c r="AJ201" s="725"/>
      <c r="AK201" s="725"/>
      <c r="AL201" s="725"/>
      <c r="AM201" s="725"/>
      <c r="AN201" s="725"/>
      <c r="AO201" s="723"/>
      <c r="AP201" s="723"/>
      <c r="AQ201" s="723"/>
      <c r="AR201" s="723"/>
    </row>
    <row r="202" spans="1:46" s="686" customFormat="1" ht="15" customHeight="1">
      <c r="A202" s="1208"/>
      <c r="B202" s="1208"/>
      <c r="C202" s="1208"/>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8"/>
      <c r="B203" s="1208"/>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8"/>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0"/>
      <c r="R207" s="157"/>
      <c r="S207" s="157"/>
      <c r="T207" s="157"/>
      <c r="U207" s="1210"/>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0"/>
      <c r="R208" s="157"/>
      <c r="S208" s="157"/>
      <c r="T208" s="157"/>
      <c r="U208" s="1210"/>
      <c r="V208" s="157"/>
      <c r="W208" s="157"/>
      <c r="X208" s="157"/>
      <c r="Y208" s="157"/>
      <c r="Z208" s="157"/>
      <c r="AA208" s="157"/>
      <c r="AB208" s="157"/>
      <c r="AC208" s="157"/>
    </row>
    <row r="209" spans="1:83" ht="15" customHeight="1">
      <c r="G209" s="156"/>
      <c r="H209" s="157"/>
      <c r="I209" s="157"/>
      <c r="J209" s="85"/>
      <c r="K209" s="157"/>
      <c r="L209" s="157"/>
      <c r="M209" s="157"/>
      <c r="N209" s="157"/>
      <c r="O209" s="157"/>
      <c r="Q209" s="1210"/>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5" t="s">
        <v>85</v>
      </c>
      <c r="O211" s="1277"/>
      <c r="P211" s="1275">
        <v>1</v>
      </c>
      <c r="Q211" s="1306"/>
      <c r="R211" s="1215" t="s">
        <v>84</v>
      </c>
      <c r="S211" s="1307"/>
      <c r="T211" s="1294">
        <v>1</v>
      </c>
      <c r="U211" s="1211"/>
      <c r="V211" s="1215"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5"/>
      <c r="O212" s="1277"/>
      <c r="P212" s="1275"/>
      <c r="Q212" s="1306"/>
      <c r="R212" s="1215"/>
      <c r="S212" s="1308"/>
      <c r="T212" s="1295"/>
      <c r="U212" s="1211"/>
      <c r="V212" s="1215"/>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5"/>
      <c r="O213" s="1277"/>
      <c r="P213" s="1275"/>
      <c r="Q213" s="1306"/>
      <c r="R213" s="1215"/>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5"/>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8">
        <v>1</v>
      </c>
      <c r="B220" s="885"/>
      <c r="C220" s="885"/>
      <c r="D220" s="885"/>
      <c r="E220" s="886"/>
      <c r="F220" s="887"/>
      <c r="G220" s="887"/>
      <c r="H220" s="887"/>
      <c r="I220" s="888"/>
      <c r="J220" s="883"/>
      <c r="K220" s="890"/>
      <c r="L220" s="783">
        <f>mergeValue(A220)</f>
        <v>1</v>
      </c>
      <c r="M220" s="643" t="s">
        <v>20</v>
      </c>
      <c r="N220" s="648"/>
      <c r="O220" s="1287"/>
      <c r="P220" s="1288"/>
      <c r="Q220" s="1288"/>
      <c r="R220" s="1288"/>
      <c r="S220" s="1288"/>
      <c r="T220" s="1288"/>
      <c r="U220" s="1288"/>
      <c r="V220" s="1289"/>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8"/>
      <c r="B221" s="1208">
        <v>1</v>
      </c>
      <c r="C221" s="885"/>
      <c r="D221" s="885"/>
      <c r="E221" s="887"/>
      <c r="F221" s="887"/>
      <c r="G221" s="887"/>
      <c r="H221" s="887"/>
      <c r="I221" s="882"/>
      <c r="J221" s="881"/>
      <c r="K221" s="884"/>
      <c r="L221" s="783" t="str">
        <f>mergeValue(A221) &amp;"."&amp; mergeValue(B221)</f>
        <v>1.1</v>
      </c>
      <c r="M221" s="694" t="s">
        <v>16</v>
      </c>
      <c r="N221" s="648"/>
      <c r="O221" s="1287"/>
      <c r="P221" s="1288"/>
      <c r="Q221" s="1288"/>
      <c r="R221" s="1288"/>
      <c r="S221" s="1288"/>
      <c r="T221" s="1288"/>
      <c r="U221" s="1288"/>
      <c r="V221" s="1289"/>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8"/>
      <c r="B222" s="1208"/>
      <c r="C222" s="1208">
        <v>1</v>
      </c>
      <c r="D222" s="885"/>
      <c r="E222" s="887"/>
      <c r="F222" s="887"/>
      <c r="G222" s="887"/>
      <c r="H222" s="887"/>
      <c r="I222" s="889"/>
      <c r="J222" s="881"/>
      <c r="K222" s="884"/>
      <c r="L222" s="783" t="str">
        <f>mergeValue(A222) &amp;"."&amp; mergeValue(B222)&amp;"."&amp; mergeValue(C222)</f>
        <v>1.1.1</v>
      </c>
      <c r="M222" s="695" t="s">
        <v>7</v>
      </c>
      <c r="N222" s="648"/>
      <c r="O222" s="1287"/>
      <c r="P222" s="1288"/>
      <c r="Q222" s="1288"/>
      <c r="R222" s="1288"/>
      <c r="S222" s="1288"/>
      <c r="T222" s="1288"/>
      <c r="U222" s="1288"/>
      <c r="V222" s="1289"/>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8"/>
      <c r="B223" s="1208"/>
      <c r="C223" s="1208"/>
      <c r="D223" s="1208">
        <v>1</v>
      </c>
      <c r="E223" s="887"/>
      <c r="F223" s="887"/>
      <c r="G223" s="887"/>
      <c r="H223" s="887"/>
      <c r="I223" s="889"/>
      <c r="J223" s="881"/>
      <c r="K223" s="884"/>
      <c r="L223" s="783" t="str">
        <f>mergeValue(A223) &amp;"."&amp; mergeValue(B223)&amp;"."&amp; mergeValue(C223)&amp;"."&amp; mergeValue(D223)</f>
        <v>1.1.1.1</v>
      </c>
      <c r="M223" s="696" t="s">
        <v>22</v>
      </c>
      <c r="N223" s="648"/>
      <c r="O223" s="1287"/>
      <c r="P223" s="1288"/>
      <c r="Q223" s="1288"/>
      <c r="R223" s="1288"/>
      <c r="S223" s="1288"/>
      <c r="T223" s="1288"/>
      <c r="U223" s="1288"/>
      <c r="V223" s="1289"/>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8"/>
      <c r="B224" s="1208"/>
      <c r="C224" s="1208"/>
      <c r="D224" s="1208"/>
      <c r="E224" s="1208">
        <v>1</v>
      </c>
      <c r="F224" s="887"/>
      <c r="G224" s="887"/>
      <c r="H224" s="885">
        <v>1</v>
      </c>
      <c r="I224" s="1208">
        <v>1</v>
      </c>
      <c r="J224" s="887"/>
      <c r="K224" s="892"/>
      <c r="L224" s="783" t="str">
        <f>mergeValue(A224) &amp;"."&amp; mergeValue(B224)&amp;"."&amp; mergeValue(C224)&amp;"."&amp; mergeValue(D224)&amp;"."&amp; mergeValue(E224)</f>
        <v>1.1.1.1.1</v>
      </c>
      <c r="M224" s="556" t="s">
        <v>9</v>
      </c>
      <c r="N224" s="648"/>
      <c r="O224" s="1211"/>
      <c r="P224" s="1212"/>
      <c r="Q224" s="1212"/>
      <c r="R224" s="1212"/>
      <c r="S224" s="1212"/>
      <c r="T224" s="1212"/>
      <c r="U224" s="1212"/>
      <c r="V224" s="1213"/>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8"/>
      <c r="B225" s="1208"/>
      <c r="C225" s="1208"/>
      <c r="D225" s="1208"/>
      <c r="E225" s="1208"/>
      <c r="F225" s="1208">
        <v>1</v>
      </c>
      <c r="G225" s="885"/>
      <c r="H225" s="885"/>
      <c r="I225" s="1208"/>
      <c r="J225" s="1208">
        <v>1</v>
      </c>
      <c r="K225" s="893"/>
      <c r="L225" s="783" t="str">
        <f>mergeValue(A225) &amp;"."&amp; mergeValue(B225)&amp;"."&amp; mergeValue(C225)&amp;"."&amp; mergeValue(D225)&amp;"."&amp; mergeValue(E225)&amp;"."&amp; mergeValue(F225)</f>
        <v>1.1.1.1.1.1</v>
      </c>
      <c r="M225" s="557" t="s">
        <v>10</v>
      </c>
      <c r="N225" s="648"/>
      <c r="O225" s="1211"/>
      <c r="P225" s="1212"/>
      <c r="Q225" s="1212"/>
      <c r="R225" s="1212"/>
      <c r="S225" s="1212"/>
      <c r="T225" s="1212"/>
      <c r="U225" s="1212"/>
      <c r="V225" s="1213"/>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8"/>
      <c r="B226" s="1208"/>
      <c r="C226" s="1208"/>
      <c r="D226" s="1208"/>
      <c r="E226" s="1208"/>
      <c r="F226" s="1208"/>
      <c r="G226" s="885">
        <v>1</v>
      </c>
      <c r="H226" s="885"/>
      <c r="I226" s="1208"/>
      <c r="J226" s="1208"/>
      <c r="K226" s="893">
        <v>1</v>
      </c>
      <c r="L226" s="783" t="str">
        <f>mergeValue(A226) &amp;"."&amp; mergeValue(B226)&amp;"."&amp; mergeValue(C226)&amp;"."&amp; mergeValue(D226)&amp;"."&amp; mergeValue(E226)&amp;"."&amp; mergeValue(F226)&amp;"."&amp; mergeValue(G226)</f>
        <v>1.1.1.1.1.1.1</v>
      </c>
      <c r="M226" s="1071"/>
      <c r="N226" s="648"/>
      <c r="O226" s="765"/>
      <c r="P226" s="765"/>
      <c r="Q226" s="765"/>
      <c r="R226" s="1214"/>
      <c r="S226" s="1215" t="s">
        <v>84</v>
      </c>
      <c r="T226" s="1214"/>
      <c r="U226" s="1215" t="s">
        <v>84</v>
      </c>
      <c r="V226" s="765"/>
      <c r="W226" s="1207"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8"/>
      <c r="B227" s="1208"/>
      <c r="C227" s="1208"/>
      <c r="D227" s="1208"/>
      <c r="E227" s="1208"/>
      <c r="F227" s="1208"/>
      <c r="G227" s="885"/>
      <c r="H227" s="885"/>
      <c r="I227" s="1208"/>
      <c r="J227" s="1208"/>
      <c r="K227" s="893"/>
      <c r="L227" s="802"/>
      <c r="M227" s="648"/>
      <c r="N227" s="648"/>
      <c r="O227" s="765"/>
      <c r="P227" s="765"/>
      <c r="Q227" s="771" t="str">
        <f>R226 &amp; "-" &amp; T226</f>
        <v>-</v>
      </c>
      <c r="R227" s="1214"/>
      <c r="S227" s="1215"/>
      <c r="T227" s="1214"/>
      <c r="U227" s="1215"/>
      <c r="V227" s="765"/>
      <c r="W227" s="1207"/>
      <c r="X227" s="810"/>
      <c r="Y227" s="831"/>
      <c r="Z227" s="831" t="str">
        <f t="shared" si="3"/>
        <v/>
      </c>
      <c r="AA227" s="831"/>
      <c r="AB227" s="831"/>
      <c r="AC227" s="831"/>
      <c r="AD227" s="810"/>
      <c r="AE227" s="810"/>
      <c r="AF227" s="810"/>
      <c r="AG227" s="810"/>
      <c r="AH227" s="810"/>
      <c r="AI227" s="810"/>
      <c r="AJ227" s="810"/>
    </row>
    <row r="228" spans="1:36" s="801" customFormat="1" ht="15" customHeight="1">
      <c r="A228" s="1208"/>
      <c r="B228" s="1208"/>
      <c r="C228" s="1208"/>
      <c r="D228" s="1208"/>
      <c r="E228" s="1208"/>
      <c r="F228" s="1208"/>
      <c r="G228" s="887"/>
      <c r="H228" s="885"/>
      <c r="I228" s="1208"/>
      <c r="J228" s="1208"/>
      <c r="K228" s="892"/>
      <c r="L228" s="690"/>
      <c r="M228" s="559" t="s">
        <v>25</v>
      </c>
      <c r="N228" s="767"/>
      <c r="O228" s="767"/>
      <c r="P228" s="767"/>
      <c r="Q228" s="767"/>
      <c r="R228" s="767"/>
      <c r="S228" s="767"/>
      <c r="T228" s="767"/>
      <c r="U228" s="767"/>
      <c r="V228" s="764"/>
      <c r="W228" s="1207"/>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8"/>
      <c r="B229" s="1208"/>
      <c r="C229" s="1208"/>
      <c r="D229" s="1208"/>
      <c r="E229" s="1208"/>
      <c r="F229" s="887"/>
      <c r="G229" s="887"/>
      <c r="H229" s="885"/>
      <c r="I229" s="1208"/>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8"/>
      <c r="B230" s="1208"/>
      <c r="C230" s="1208"/>
      <c r="D230" s="1208"/>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8"/>
      <c r="B231" s="1208"/>
      <c r="C231" s="1208"/>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8"/>
      <c r="B232" s="1208"/>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8"/>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8">
        <v>1</v>
      </c>
      <c r="B238" s="1017"/>
      <c r="C238" s="1017"/>
      <c r="D238" s="1017"/>
      <c r="E238" s="983"/>
      <c r="F238" s="1028"/>
      <c r="G238" s="1028"/>
      <c r="H238" s="1028"/>
      <c r="I238" s="985"/>
      <c r="J238" s="981"/>
      <c r="K238" s="965"/>
      <c r="L238" s="1032">
        <f>mergeValue(A238)</f>
        <v>1</v>
      </c>
      <c r="M238" s="643" t="s">
        <v>20</v>
      </c>
      <c r="N238" s="648"/>
      <c r="O238" s="1287"/>
      <c r="P238" s="1288"/>
      <c r="Q238" s="1288"/>
      <c r="R238" s="1288"/>
      <c r="S238" s="1288"/>
      <c r="T238" s="1288"/>
      <c r="U238" s="1288"/>
      <c r="V238" s="1289"/>
      <c r="W238" s="632" t="s">
        <v>477</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8"/>
      <c r="B239" s="1208">
        <v>1</v>
      </c>
      <c r="C239" s="1017"/>
      <c r="D239" s="1017"/>
      <c r="E239" s="1028"/>
      <c r="F239" s="1028"/>
      <c r="G239" s="1028"/>
      <c r="H239" s="1028"/>
      <c r="I239" s="1023"/>
      <c r="J239" s="956"/>
      <c r="K239" s="959"/>
      <c r="L239" s="1032" t="str">
        <f>mergeValue(A239) &amp;"."&amp; mergeValue(B239)</f>
        <v>1.1</v>
      </c>
      <c r="M239" s="694" t="s">
        <v>16</v>
      </c>
      <c r="N239" s="648"/>
      <c r="O239" s="1287"/>
      <c r="P239" s="1288"/>
      <c r="Q239" s="1288"/>
      <c r="R239" s="1288"/>
      <c r="S239" s="1288"/>
      <c r="T239" s="1288"/>
      <c r="U239" s="1288"/>
      <c r="V239" s="1289"/>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8"/>
      <c r="B240" s="1208"/>
      <c r="C240" s="1208">
        <v>1</v>
      </c>
      <c r="D240" s="1017"/>
      <c r="E240" s="1028"/>
      <c r="F240" s="1028"/>
      <c r="G240" s="1028"/>
      <c r="H240" s="1028"/>
      <c r="I240" s="964"/>
      <c r="J240" s="956"/>
      <c r="K240" s="959"/>
      <c r="L240" s="1032" t="str">
        <f>mergeValue(A240) &amp;"."&amp; mergeValue(B240)&amp;"."&amp; mergeValue(C240)</f>
        <v>1.1.1</v>
      </c>
      <c r="M240" s="695" t="s">
        <v>7</v>
      </c>
      <c r="N240" s="648"/>
      <c r="O240" s="1287"/>
      <c r="P240" s="1288"/>
      <c r="Q240" s="1288"/>
      <c r="R240" s="1288"/>
      <c r="S240" s="1288"/>
      <c r="T240" s="1288"/>
      <c r="U240" s="1288"/>
      <c r="V240" s="1289"/>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8"/>
      <c r="B241" s="1208"/>
      <c r="C241" s="1208"/>
      <c r="D241" s="1208">
        <v>1</v>
      </c>
      <c r="E241" s="1028"/>
      <c r="F241" s="1028"/>
      <c r="G241" s="1028"/>
      <c r="H241" s="1028"/>
      <c r="I241" s="964"/>
      <c r="J241" s="956"/>
      <c r="K241" s="959"/>
      <c r="L241" s="1032" t="str">
        <f>mergeValue(A241) &amp;"."&amp; mergeValue(B241)&amp;"."&amp; mergeValue(C241)&amp;"."&amp; mergeValue(D241)</f>
        <v>1.1.1.1</v>
      </c>
      <c r="M241" s="696" t="s">
        <v>22</v>
      </c>
      <c r="N241" s="648"/>
      <c r="O241" s="1287"/>
      <c r="P241" s="1288"/>
      <c r="Q241" s="1288"/>
      <c r="R241" s="1288"/>
      <c r="S241" s="1288"/>
      <c r="T241" s="1288"/>
      <c r="U241" s="1288"/>
      <c r="V241" s="1289"/>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8"/>
      <c r="B242" s="1208"/>
      <c r="C242" s="1208"/>
      <c r="D242" s="1208"/>
      <c r="E242" s="1208">
        <v>1</v>
      </c>
      <c r="F242" s="1028"/>
      <c r="G242" s="1028"/>
      <c r="H242" s="1017">
        <v>1</v>
      </c>
      <c r="I242" s="1208">
        <v>1</v>
      </c>
      <c r="J242" s="1028"/>
      <c r="K242" s="967"/>
      <c r="L242" s="1032" t="str">
        <f>mergeValue(A242) &amp;"."&amp; mergeValue(B242)&amp;"."&amp; mergeValue(C242)&amp;"."&amp; mergeValue(D242)&amp;"."&amp; mergeValue(E242)</f>
        <v>1.1.1.1.1</v>
      </c>
      <c r="M242" s="556" t="s">
        <v>9</v>
      </c>
      <c r="N242" s="648"/>
      <c r="O242" s="1211"/>
      <c r="P242" s="1212"/>
      <c r="Q242" s="1212"/>
      <c r="R242" s="1212"/>
      <c r="S242" s="1212"/>
      <c r="T242" s="1212"/>
      <c r="U242" s="1212"/>
      <c r="V242" s="1213"/>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8"/>
      <c r="B243" s="1208"/>
      <c r="C243" s="1208"/>
      <c r="D243" s="1208"/>
      <c r="E243" s="1208"/>
      <c r="F243" s="1208">
        <v>1</v>
      </c>
      <c r="G243" s="1017"/>
      <c r="H243" s="1017"/>
      <c r="I243" s="1208"/>
      <c r="J243" s="1208">
        <v>1</v>
      </c>
      <c r="K243" s="968"/>
      <c r="L243" s="1032" t="str">
        <f>mergeValue(A243) &amp;"."&amp; mergeValue(B243)&amp;"."&amp; mergeValue(C243)&amp;"."&amp; mergeValue(D243)&amp;"."&amp; mergeValue(E243)&amp;"."&amp; mergeValue(F243)</f>
        <v>1.1.1.1.1.1</v>
      </c>
      <c r="M243" s="557" t="s">
        <v>10</v>
      </c>
      <c r="N243" s="648"/>
      <c r="O243" s="1211"/>
      <c r="P243" s="1212"/>
      <c r="Q243" s="1212"/>
      <c r="R243" s="1212"/>
      <c r="S243" s="1212"/>
      <c r="T243" s="1212"/>
      <c r="U243" s="1212"/>
      <c r="V243" s="1213"/>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8"/>
      <c r="B244" s="1208"/>
      <c r="C244" s="1208"/>
      <c r="D244" s="1208"/>
      <c r="E244" s="1208"/>
      <c r="F244" s="1208"/>
      <c r="G244" s="1017">
        <v>1</v>
      </c>
      <c r="H244" s="1017"/>
      <c r="I244" s="1208"/>
      <c r="J244" s="1208"/>
      <c r="K244" s="968">
        <v>1</v>
      </c>
      <c r="L244" s="1032" t="str">
        <f>mergeValue(A244) &amp;"."&amp; mergeValue(B244)&amp;"."&amp; mergeValue(C244)&amp;"."&amp; mergeValue(D244)&amp;"."&amp; mergeValue(E244)&amp;"."&amp; mergeValue(F244)&amp;"."&amp; mergeValue(G244)</f>
        <v>1.1.1.1.1.1.1</v>
      </c>
      <c r="M244" s="1071"/>
      <c r="N244" s="648"/>
      <c r="O244" s="765"/>
      <c r="P244" s="765"/>
      <c r="Q244" s="1096"/>
      <c r="R244" s="1214"/>
      <c r="S244" s="1215" t="s">
        <v>84</v>
      </c>
      <c r="T244" s="1214"/>
      <c r="U244" s="1215" t="s">
        <v>84</v>
      </c>
      <c r="V244" s="765"/>
      <c r="W244" s="1225"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8"/>
      <c r="B245" s="1208"/>
      <c r="C245" s="1208"/>
      <c r="D245" s="1208"/>
      <c r="E245" s="1208"/>
      <c r="F245" s="1208"/>
      <c r="G245" s="1017"/>
      <c r="H245" s="1017"/>
      <c r="I245" s="1208"/>
      <c r="J245" s="1208"/>
      <c r="K245" s="968"/>
      <c r="L245" s="802"/>
      <c r="M245" s="648"/>
      <c r="N245" s="648"/>
      <c r="O245" s="765"/>
      <c r="P245" s="765"/>
      <c r="Q245" s="771" t="str">
        <f>R244 &amp; "-" &amp; T244</f>
        <v>-</v>
      </c>
      <c r="R245" s="1214"/>
      <c r="S245" s="1215"/>
      <c r="T245" s="1214"/>
      <c r="U245" s="1215"/>
      <c r="V245" s="765"/>
      <c r="W245" s="1226"/>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8"/>
      <c r="B246" s="1208"/>
      <c r="C246" s="1208"/>
      <c r="D246" s="1208"/>
      <c r="E246" s="1208"/>
      <c r="F246" s="1208"/>
      <c r="G246" s="1028"/>
      <c r="H246" s="1017"/>
      <c r="I246" s="1208"/>
      <c r="J246" s="1208"/>
      <c r="K246" s="967"/>
      <c r="L246" s="690"/>
      <c r="M246" s="559" t="s">
        <v>25</v>
      </c>
      <c r="N246" s="1008"/>
      <c r="O246" s="1008"/>
      <c r="P246" s="1008"/>
      <c r="Q246" s="1008"/>
      <c r="R246" s="1008"/>
      <c r="S246" s="1008"/>
      <c r="T246" s="1008"/>
      <c r="U246" s="1008"/>
      <c r="V246" s="764"/>
      <c r="W246" s="1227"/>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8"/>
      <c r="B247" s="1208"/>
      <c r="C247" s="1208"/>
      <c r="D247" s="1208"/>
      <c r="E247" s="1208"/>
      <c r="F247" s="1028"/>
      <c r="G247" s="1028"/>
      <c r="H247" s="1017"/>
      <c r="I247" s="1208"/>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8"/>
      <c r="B248" s="1208"/>
      <c r="C248" s="1208"/>
      <c r="D248" s="1208"/>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8"/>
      <c r="B249" s="1208"/>
      <c r="C249" s="1208"/>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8"/>
      <c r="B250" s="1208"/>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8"/>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1"/>
      <c r="D297" s="1160">
        <v>1</v>
      </c>
      <c r="E297" s="1210"/>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1"/>
      <c r="D298" s="1160"/>
      <c r="E298" s="1210"/>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2"/>
      <c r="D302" s="249"/>
      <c r="E302" s="456"/>
      <c r="F302" s="1293"/>
      <c r="G302" s="1160">
        <v>0</v>
      </c>
      <c r="H302" s="1290"/>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2"/>
      <c r="D303" s="249"/>
      <c r="E303" s="456"/>
      <c r="F303" s="1293"/>
      <c r="G303" s="1160"/>
      <c r="H303" s="129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206">
        <v>1</v>
      </c>
      <c r="B337" s="214"/>
      <c r="C337" s="214"/>
      <c r="D337" s="214"/>
      <c r="F337" s="335" t="str">
        <f>"2." &amp;mergeValue(A337)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206"/>
      <c r="B338" s="214"/>
      <c r="C338" s="214"/>
      <c r="D338" s="214"/>
      <c r="F338" s="335" t="str">
        <f>"3." &amp;mergeValue(A338)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206"/>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06"/>
      <c r="B340" s="1206">
        <v>1</v>
      </c>
      <c r="C340" s="342"/>
      <c r="D340" s="342"/>
      <c r="F340" s="335" t="str">
        <f>"4."&amp;mergeValue(A340) &amp;"."&amp;mergeValue(B340)</f>
        <v>4.1.1</v>
      </c>
      <c r="G340" s="324" t="s">
        <v>593</v>
      </c>
      <c r="H340" s="317" t="str">
        <f>IF(region_name="","",region_name)</f>
        <v>Волгоградская область</v>
      </c>
      <c r="I340" s="196" t="s">
        <v>500</v>
      </c>
      <c r="J340" s="334"/>
      <c r="K340" s="214"/>
      <c r="L340" s="214"/>
      <c r="M340" s="214"/>
      <c r="N340" s="214"/>
      <c r="O340" s="214"/>
      <c r="P340" s="214"/>
      <c r="Q340" s="214"/>
      <c r="R340" s="214"/>
      <c r="S340" s="214"/>
      <c r="T340" s="214"/>
    </row>
    <row r="341" spans="1:20" s="190" customFormat="1" ht="191.25">
      <c r="A341" s="1206"/>
      <c r="B341" s="1206"/>
      <c r="C341" s="1206">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06"/>
      <c r="B342" s="1206"/>
      <c r="C342" s="1206"/>
      <c r="D342" s="342">
        <v>1</v>
      </c>
      <c r="F342" s="335" t="str">
        <f>"4."&amp;mergeValue(A342) &amp;"."&amp;mergeValue(B342)&amp;"."&amp;mergeValue(C342)&amp;"."&amp;mergeValue(D342)</f>
        <v>4.1.1.1.1</v>
      </c>
      <c r="G342" s="420" t="s">
        <v>499</v>
      </c>
      <c r="H342" s="317"/>
      <c r="I342" s="1207" t="s">
        <v>592</v>
      </c>
      <c r="J342" s="334"/>
      <c r="K342" s="214"/>
      <c r="L342" s="214"/>
      <c r="M342" s="214"/>
      <c r="N342" s="214"/>
      <c r="O342" s="214"/>
      <c r="P342" s="214"/>
      <c r="Q342" s="214"/>
      <c r="R342" s="214"/>
      <c r="S342" s="214"/>
      <c r="T342" s="214"/>
    </row>
    <row r="343" spans="1:20" s="190" customFormat="1" ht="18.75">
      <c r="A343" s="1206"/>
      <c r="B343" s="1206"/>
      <c r="C343" s="1206"/>
      <c r="D343" s="342"/>
      <c r="F343" s="424"/>
      <c r="G343" s="425" t="s">
        <v>4</v>
      </c>
      <c r="H343" s="426"/>
      <c r="I343" s="1207"/>
      <c r="J343" s="334"/>
      <c r="K343" s="214"/>
      <c r="L343" s="214"/>
      <c r="M343" s="214"/>
      <c r="N343" s="214"/>
      <c r="O343" s="214"/>
      <c r="P343" s="214"/>
      <c r="Q343" s="214"/>
      <c r="R343" s="214"/>
      <c r="S343" s="214"/>
      <c r="T343" s="214"/>
    </row>
    <row r="344" spans="1:20" s="190" customFormat="1" ht="18.75">
      <c r="A344" s="1206"/>
      <c r="B344" s="1206"/>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6"/>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leftLabels="1"/>
  <mergeCells count="321">
    <mergeCell ref="CC91:CC92"/>
    <mergeCell ref="CD91:CD92"/>
    <mergeCell ref="CE91:CE92"/>
    <mergeCell ref="CF91:CF92"/>
    <mergeCell ref="O85:CG85"/>
    <mergeCell ref="O86:CG86"/>
    <mergeCell ref="O87:CG87"/>
    <mergeCell ref="O88:CG88"/>
    <mergeCell ref="O89:CG89"/>
    <mergeCell ref="O90:CG90"/>
    <mergeCell ref="BV91:BV92"/>
    <mergeCell ref="BW91:BW92"/>
    <mergeCell ref="BX91:BX92"/>
    <mergeCell ref="BY91:BY92"/>
    <mergeCell ref="BO91:BO92"/>
    <mergeCell ref="BP91:BP92"/>
    <mergeCell ref="BQ91:BQ92"/>
    <mergeCell ref="BR91:BR92"/>
    <mergeCell ref="BH91:BH92"/>
    <mergeCell ref="BI91:BI92"/>
    <mergeCell ref="BJ91:BJ92"/>
    <mergeCell ref="BK91:BK92"/>
    <mergeCell ref="BA91:BA92"/>
    <mergeCell ref="BB91:BB92"/>
    <mergeCell ref="BC91:BC92"/>
    <mergeCell ref="BD91:BD92"/>
    <mergeCell ref="AT91:AT92"/>
    <mergeCell ref="AU91:AU92"/>
    <mergeCell ref="AV91:AV92"/>
    <mergeCell ref="AW91:AW92"/>
    <mergeCell ref="AM91:AM92"/>
    <mergeCell ref="AN91:AN92"/>
    <mergeCell ref="AO91:AO92"/>
    <mergeCell ref="AP91:AP92"/>
    <mergeCell ref="AA91:AA92"/>
    <mergeCell ref="AB91:AB92"/>
    <mergeCell ref="O182:W182"/>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W109:W111"/>
    <mergeCell ref="X109:X11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44:V144"/>
    <mergeCell ref="R91:R92"/>
    <mergeCell ref="S91:S92"/>
    <mergeCell ref="T91:T92"/>
    <mergeCell ref="U91:U92"/>
    <mergeCell ref="O126:V126"/>
    <mergeCell ref="R131:R132"/>
    <mergeCell ref="R73:R74"/>
    <mergeCell ref="S73:S74"/>
    <mergeCell ref="T73:T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F36:F39"/>
    <mergeCell ref="I35:I40"/>
    <mergeCell ref="CH91:CH93"/>
    <mergeCell ref="Z109:Z111"/>
    <mergeCell ref="W55:W57"/>
    <mergeCell ref="W73:W75"/>
    <mergeCell ref="O106:AA106"/>
    <mergeCell ref="O107:AA107"/>
    <mergeCell ref="O108:AA108"/>
    <mergeCell ref="U73:U74"/>
    <mergeCell ref="T55:T56"/>
    <mergeCell ref="U55:U56"/>
    <mergeCell ref="R55:R56"/>
    <mergeCell ref="S55:S56"/>
    <mergeCell ref="I88:I95"/>
    <mergeCell ref="G109:G112"/>
    <mergeCell ref="F108:F113"/>
    <mergeCell ref="I108:I113"/>
    <mergeCell ref="AF91:AF92"/>
    <mergeCell ref="AG91:AG92"/>
    <mergeCell ref="AH91:AH92"/>
    <mergeCell ref="AI91:AI92"/>
    <mergeCell ref="Y91:Y92"/>
    <mergeCell ref="Z91:Z92"/>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E9:E13"/>
    <mergeCell ref="N9:N11"/>
    <mergeCell ref="K9:K12"/>
    <mergeCell ref="J9:J12"/>
    <mergeCell ref="F9:F13"/>
    <mergeCell ref="E15:E19"/>
    <mergeCell ref="I15:I18"/>
    <mergeCell ref="E35:E40"/>
    <mergeCell ref="M9:M11"/>
    <mergeCell ref="F15:F19"/>
    <mergeCell ref="G9:G13"/>
    <mergeCell ref="H9:H12"/>
    <mergeCell ref="G15:G19"/>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O165:V165"/>
    <mergeCell ref="O166:V166"/>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YP85:WYP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MD85:MD91 VZ85:VZ91 AFV85:AFV91 APR85:APR91 AZN85:AZN91 BJJ85:BJJ91 BTF85:BTF91 CDB85:CDB91 CMX85:CMX91 CWT85:CWT91 DGP85:DGP91 DQL85:DQL91 EAH85:EAH91 EKD85:EKD91 ETZ85:ETZ91 FDV85:FDV91 FNR85:FNR91 FXN85:FXN91 GHJ85:GHJ91 GRF85:GRF91 HBB85:HBB91 HKX85:HKX91 HUT85:HUT91 IEP85:IEP91 IOL85:IOL91 IYH85:IYH91 JID85:JID91 JRZ85:JRZ91 KBV85:KBV91 KLR85:KLR91 KVN85:KVN91 LFJ85:LFJ91 LPF85:LPF91 LZB85:LZB91 MIX85:MIX91 MST85:MST91 NCP85:NCP91 NML85:NML91 NWH85:NWH91 OGD85:OGD91 OPZ85:OPZ91 OZV85:OZV91 PJR85:PJR91 PTN85:PTN91 QDJ85:QDJ91 QNF85:QNF91 QXB85:QXB91 RGX85:RGX91 RQT85:RQT91 SAP85:SAP91 SKL85:SKL91 SUH85:SUH91 TED85:TED91 TNZ85:TNZ91 TXV85:TXV91 UHR85:UHR91 URN85:URN91 VBJ85:VBJ91 VLF85:VLF91 VVB85:VVB91 WEX85:WEX91 WOT85:WOT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BE91 BL91 BS91 BZ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OR91:WOR92 WMG149 WWC37 WMG73 WWC73 WMG131 WYN91:WYN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LZ91:LZ92 VV91:VV92 AFR91:AFR92 APN91:APN92 AZJ91:AZJ92 BJF91:BJF92 BTB91:BTB92 CCX91:CCX92 CMT91:CMT92 CWP91:CWP92 DGL91:DGL92 DQH91:DQH92 EAD91:EAD92 EJZ91:EJZ92 ETV91:ETV92 FDR91:FDR92 FNN91:FNN92 FXJ91:FXJ92 GHF91:GHF92 GRB91:GRB92 HAX91:HAX92 HKT91:HKT92 HUP91:HUP92 IEL91:IEL92 IOH91:IOH92 IYD91:IYD92 JHZ91:JHZ92 JRV91:JRV92 KBR91:KBR92 KLN91:KLN92 KVJ91:KVJ92 LFF91:LFF92 LPB91:LPB92 LYX91:LYX92 MIT91:MIT92 MSP91:MSP92 NCL91:NCL92 NMH91:NMH92 NWD91:NWD92 OFZ91:OFZ92 OPV91:OPV92 OZR91:OZR92 PJN91:PJN92 PTJ91:PTJ92 QDF91:QDF92 QNB91:QNB92 QWX91:QWX92 RGT91:RGT92 RQP91:RQP92 SAL91:SAL92 SKH91:SKH92 SUD91:SUD92 TDZ91:TDZ92 TNV91:TNV92 TXR91:TXR92 UHN91:UHN92 URJ91:URJ92 VBF91:VBF92 VLB91:VLB92 VUX91:VUX92 WET91:WET92 WOP91:WOP92 WYL91:WYL92 MB91:MB92 VX91:VX92 AFT91:AFT92 APP91:APP92 AZL91:AZL92 BJH91:BJH92 BTD91:BTD92 CCZ91:CCZ92 CMV91:CMV92 CWR91:CWR92 DGN91:DGN92 DQJ91:DQJ92 EAF91:EAF92 EKB91:EKB92 ETX91:ETX92 FDT91:FDT92 FNP91:FNP92 FXL91:FXL92 GHH91:GHH92 GRD91:GRD92 HAZ91:HAZ92 HKV91:HKV92 HUR91:HUR92 IEN91:IEN92 IOJ91:IOJ92 IYF91:IYF92 JIB91:JIB92 JRX91:JRX92 KBT91:KBT92 KLP91:KLP92 KVL91:KVL92 LFH91:LFH92 LPD91:LPD92 LYZ91:LYZ92 MIV91:MIV92 MSR91:MSR92 NCN91:NCN92 NMJ91:NMJ92 NWF91:NWF92 OGB91:OGB92 OPX91:OPX92 OZT91:OZT92 PJP91:PJP92 PTL91:PTL92 QDH91:QDH92 QND91:QND92 QWZ91:QWZ92 RGV91:RGV92 RQR91:RQR92 SAN91:SAN92 SKJ91:SKJ92 SUF91:SUF92 TEB91:TEB92 TNX91:TNX92 TXT91:TXT92 UHP91:UHP92 URL91:URL92 VBH91:VBH92 VLD91:VLD92 VUZ91:VUZ92 WEV91:WEV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BI91:BI92 BK91:BK92 BP91:BP92 BR91:BR92 BW91:BW92 BY91:BY92 CD91:CD92 CF91:CF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OO91:WOO92 WYK91:WYK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MA91:MA92 VW91:VW92 AFS91:AFS92 APO91:APO92 AZK91:AZK92 BJG91:BJG92 BTC91:BTC92 CCY91:CCY92 CMU91:CMU92 CWQ91:CWQ92 DGM91:DGM92 DQI91:DQI92 EAE91:EAE92 EKA91:EKA92 ETW91:ETW92 FDS91:FDS92 FNO91:FNO92 FXK91:FXK92 GHG91:GHG92 GRC91:GRC92 HAY91:HAY92 HKU91:HKU92 HUQ91:HUQ92 IEM91:IEM92 IOI91:IOI92 IYE91:IYE92 JIA91:JIA92 JRW91:JRW92 KBS91:KBS92 KLO91:KLO92 KVK91:KVK92 LFG91:LFG92 LPC91:LPC92 LYY91:LYY92 MIU91:MIU92 MSQ91:MSQ92 NCM91:NCM92 NMI91:NMI92 NWE91:NWE92 OGA91:OGA92 OPW91:OPW92 OZS91:OZS92 PJO91:PJO92 PTK91:PTK92 QDG91:QDG92 QNC91:QNC92 QWY91:QWY92 RGU91:RGU92 RQQ91:RQQ92 SAM91:SAM92 SKI91:SKI92 SUE91:SUE92 TEA91:TEA92 TNW91:TNW92 TXS91:TXS92 UHO91:UHO92 URK91:URK92 VBG91:VBG92 VLC91:VLC92 VUY91:VUY92 WEU91:WEU92 WOQ91:WOQ92 WYM91:WYM92 R91:R92 LY91:LY92 VU91:VU92 AFQ91:AFQ92 APM91:APM92 AZI91:AZI92 BJE91:BJE92 BTA91:BTA92 CCW91:CCW92 CMS91:CMS92 CWO91:CWO92 DGK91:DGK92 DQG91:DQG92 EAC91:EAC92 EJY91:EJY92 ETU91:ETU92 FDQ91:FDQ92 FNM91:FNM92 FXI91:FXI92 GHE91:GHE92 GRA91:GRA92 HAW91:HAW92 HKS91:HKS92 HUO91:HUO92 IEK91:IEK92 IOG91:IOG92 IYC91:IYC92 JHY91:JHY92 JRU91:JRU92 KBQ91:KBQ92 KLM91:KLM92 KVI91:KVI92 LFE91:LFE92 LPA91:LPA92 LYW91:LYW92 MIS91:MIS92 MSO91:MSO92 NCK91:NCK92 NMG91:NMG92 NWC91:NWC92 OFY91:OFY92 OPU91:OPU92 OZQ91:OZQ92 PJM91:PJM92 PTI91:PTI92 QDE91:QDE92 QNA91:QNA92 QWW91:QWW92 RGS91:RGS92 RQO91:RQO92 SAK91:SAK92 SKG91:SKG92 SUC91:SUC92 TDY91:TDY92 TNU91:TNU92 TXQ91:TXQ92 UHM91:UHM92 URI91:URI92 VBE91:VBE92 VLA91:VLA92 VUW91:VUW92 WES91:WES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BJ91:BJ92 BH91:BH92 BQ91:BQ92 BO91:BO92 BX91:BX92 BV91:BV92 CE91:CE92 CC91:CC92"/>
    <dataValidation allowBlank="1" promptTitle="checkPeriodRange" sqref="WWD109:WWD110 WVY38 WVY74 WVY132 WYJ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LX92 VT92 AFP92 APL92 AZH92 BJD92 BSZ92 CCV92 CMR92 CWN92 DGJ92 DQF92 EAB92 EJX92 ETT92 FDP92 FNL92 FXH92 GHD92 GQZ92 HAV92 HKR92 HUN92 IEJ92 IOF92 IYB92 JHX92 JRT92 KBP92 KLL92 KVH92 LFD92 LOZ92 LYV92 MIR92 MSN92 NCJ92 NMF92 NWB92 OFX92 OPT92 OZP92 PJL92 PTH92 QDD92 QMZ92 QWV92 RGR92 RQN92 SAJ92 SKF92 SUB92 TDX92 TNT92 TXP92 UHL92 URH92 VBD92 VKZ92 VUV92 WER92 WON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BG92 BN92 BU92 CB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YH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LV90 VR90 AFN90 APJ90 AZF90 BJB90 BSX90 CCT90 CMP90 CWL90 DGH90 DQD90 DZZ90 EJV90 ETR90 FDN90 FNJ90 FXF90 GHB90 GQX90 HAT90 HKP90 HUL90 IEH90 IOD90 IXZ90 JHV90 JRR90 KBN90 KLJ90 KVF90 LFB90 LOX90 LYT90 MIP90 MSL90 NCH90 NMD90 NVZ90 OFV90 OPR90 OZN90 PJJ90 PTF90 QDB90 QMX90 QWT90 RGP90 RQL90 SAH90 SKD90 STZ90 TDV90 TNR90 TXN90 UHJ90 URF90 VBB90 VKX90 VUT90 WEP90 WOL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YF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LT91 VP91 AFL91 APH91 AZD91 BIZ91 BSV91 CCR91 CMN91 CWJ91 DGF91 DQB91 DZX91 EJT91 ETP91 FDL91 FNH91 FXD91 GGZ91 GQV91 HAR91 HKN91 HUJ91 IEF91 IOB91 IXX91 JHT91 JRP91 KBL91 KLH91 KVD91 LEZ91 LOV91 LYR91 MIN91 MSJ91 NCF91 NMB91 NVX91 OFT91 OPP91 OZL91 PJH91 PTD91 QCZ91 QMV91 QWR91 RGN91 RQJ91 SAF91 SKB91 STX91 TDT91 TNP91 TXL91 UHH91 URD91 VAZ91 VKV91 VUR91 WEN91 WOJ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YE94:WYP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LS94:MD95 VO94:VZ95 AFK94:AFV95 APG94:APR95 AZC94:AZN95 BIY94:BJJ95 BSU94:BTF95 CCQ94:CDB95 CMM94:CMX95 CWI94:CWT95 DGE94:DGP95 DQA94:DQL95 DZW94:EAH95 EJS94:EKD95 ETO94:ETZ95 FDK94:FDV95 FNG94:FNR95 FXC94:FXN95 GGY94:GHJ95 GQU94:GRF95 HAQ94:HBB95 HKM94:HKX95 HUI94:HUT95 IEE94:IEP95 IOA94:IOL95 IXW94:IYH95 JHS94:JID95 JRO94:JRZ95 KBK94:KBV95 KLG94:KLR95 KVC94:KVN95 LEY94:LFJ95 LOU94:LPF95 LYQ94:LZB95 MIM94:MIX95 MSI94:MST95 NCE94:NCP95 NMA94:NML95 NVW94:NWH95 OFS94:OGD95 OPO94:OPZ95 OZK94:OZV95 PJG94:PJR95 PTC94:PTN95 QCY94:QDJ95 QMU94:QNF95 QWQ94:QXB95 RGM94:RGX95 RQI94:RQT95 SAE94:SAP95 SKA94:SKL95 STW94:SUH95 TDS94:TED95 TNO94:TNZ95 TXK94:TXV95 UHG94:UHR95 URC94:URN95 VAY94:VBJ95 VKU94:VLF95 VUQ94:VVB95 WEM94:WEX95 WOI94:WOT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LS93:MD93 VO93:VZ93 AFK93:AFV93 APG93:APR93 AZC93:AZN93 BIY93:BJJ93 BSU93:BTF93 CCQ93:CDB93 CMM93:CMX93 CWI93:CWT93 DGE93:DGP93 DQA93:DQL93 DZW93:EAH93 EJS93:EKD93 ETO93:ETZ93 FDK93:FDV93 FNG93:FNR93 FXC93:FXN93 GGY93:GHJ93 GQU93:GRF93 HAQ93:HBB93 HKM93:HKX93 HUI93:HUT93 IEE93:IEP93 IOA93:IOL93 IXW93:IYH93 JHS93:JID93 JRO93:JRZ93 KBK93:KBV93 KLG93:KLR93 KVC93:KVN93 LEY93:LFJ93 LOU93:LPF93 LYQ93:LZB93 MIM93:MIX93 MSI93:MST93 NCE93:NCP93 NMA93:NML93 NVW93:NWH93 OFS93:OGD93 OPO93:OPZ93 OZK93:OZV93 PJG93:PJR93 PTC93:PTN93 QCY93:QDJ93 QMU93:QNF93 QWQ93:QXB93 RGM93:RGX93 RQI93:RQT93 SAE93:SAP93 SKA93:SKL93 STW93:SUH93 TDS93:TED93 TNO93:TNZ93 TXK93:TXV93 UHG93:UHR93 URC93:URN93 VAY93:VBJ93 VKU93:VLF93 VUQ93:VVB93 WEM93:WEX93 WOI93:WOT93 WYE93:WYP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YE96:WYP98 WVT99:WWE100 WOI96:WOT98 WLX99:WMI100 WEM96:WEX98 WCB99:WCM100 VUQ96:VVB98 VSF99:VSQ100 VKU96:VLF98 VIJ99:VIU100 VAY96:VBJ98 UYN99:UYY100 URC96:URN98 UOR99:UPC100 UHG96:UHR98 UEV99:UFG100 TXK96:TXV98 TUZ99:TVK100 TNO96:TNZ98 TLD99:TLO100 TDS96:TED98 TBH99:TBS100 STW96:SUH98 SRL99:SRW100 SKA96:SKL98 SHP99:SIA100 SAE96:SAP98 RXT99:RYE100 RQI96:RQT98 RNX99:ROI100 RGM96:RGX98 REB99:REM100 QWQ96:QXB98 QUF99:QUQ100 QMU96:QNF98 QKJ99:QKU100 QCY96:QDJ98 QAN99:QAY100 PTC96:PTN98 PQR99:PRC100 PJG96:PJR98 PGV99:PHG100 OZK96:OZV98 OWZ99:OXK100 OPO96:OPZ98 OND99:ONO100 OFS96:OGD98 ODH99:ODS100 NVW96:NWH98 NTL99:NTW100 NMA96:NML98 NJP99:NKA100 NCE96:NCP98 MZT99:NAE100 MSI96:MST98 MPX99:MQI100 MIM96:MIX98 MGB99:MGM100 LYQ96:LZB98 LWF99:LWQ100 LOU96:LPF98 LMJ99:LMU100 LEY96:LFJ98 LCN99:LCY100 KVC96:KVN98 KSR99:KTC100 KLG96:KLR98 KIV99:KJG100 KBK96:KBV98 JYZ99:JZK100 JRO96:JRZ98 JPD99:JPO100 JHS96:JID98 JFH99:JFS100 IXW96:IYH98 IVL99:IVW100 IOA96:IOL98 ILP99:IMA100 IEE96:IEP98 IBT99:ICE100 HUI96:HUT98 HRX99:HSI100 HKM96:HKX98 HIB99:HIM100 HAQ96:HBB98 GYF99:GYQ100 GQU96:GRF98 GOJ99:GOU100 GGY96:GHJ98 GEN99:GEY100 FXC96:FXN98 FUR99:FVC100 FNG96:FNR98 FKV99:FLG100 FDK96:FDV98 FAZ99:FBK100 ETO96:ETZ98 ERD99:ERO100 EJS96:EKD98 EHH99:EHS100 DZW96:EAH98 DXL99:DXW100 DQA96:DQL98 DNP99:DOA100 DGE96:DGP98 DDT99:DEE100 CWI96:CWT98 CTX99:CUI100 CMM96:CMX98 CKB99:CKM100 CCQ96:CDB98 CAF99:CAQ100 BSU96:BTF98 BQJ99:BQU100 BIY96:BJJ98 BGN99:BGY100 AZC96:AZN98 AWR99:AXC100 APG96:APR98 AMV99:ANG100 AFK96:AFV98 ACZ99:ADK100 VO96:VZ98 TD99:TO100 LS96:MD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30808568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48" t="s">
        <v>770</v>
      </c>
      <c r="F5" s="1149"/>
      <c r="G5" s="435"/>
      <c r="J5" s="309"/>
    </row>
    <row r="6" spans="1:12" s="372" customFormat="1" ht="6">
      <c r="A6" s="366"/>
      <c r="B6" s="367"/>
      <c r="C6" s="368"/>
      <c r="D6" s="369"/>
      <c r="E6" s="374"/>
      <c r="F6" s="375"/>
      <c r="G6" s="376"/>
      <c r="I6" s="373"/>
    </row>
    <row r="7" spans="1:12" ht="27">
      <c r="D7" s="24"/>
      <c r="E7" s="25" t="s">
        <v>52</v>
      </c>
      <c r="F7" s="328" t="s">
        <v>108</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21" t="s">
        <v>1705</v>
      </c>
      <c r="G11" s="381"/>
    </row>
    <row r="12" spans="1:12" ht="27">
      <c r="D12" s="24"/>
      <c r="E12" s="81" t="s">
        <v>474</v>
      </c>
      <c r="F12" s="1121" t="s">
        <v>1706</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600</v>
      </c>
      <c r="F16" s="331"/>
      <c r="G16" s="383"/>
    </row>
    <row r="17" spans="1:9" ht="19.5">
      <c r="D17" s="24"/>
      <c r="E17" s="25"/>
      <c r="F17" s="445" t="s">
        <v>608</v>
      </c>
      <c r="G17" s="21"/>
    </row>
    <row r="18" spans="1:9" ht="27">
      <c r="D18" s="24"/>
      <c r="E18" s="81" t="s">
        <v>503</v>
      </c>
      <c r="F18" s="329" t="s">
        <v>2335</v>
      </c>
      <c r="G18" s="383"/>
    </row>
    <row r="19" spans="1:9" ht="27">
      <c r="D19" s="24"/>
      <c r="E19" s="81" t="s">
        <v>597</v>
      </c>
      <c r="F19" s="330" t="s">
        <v>2336</v>
      </c>
      <c r="G19" s="383"/>
    </row>
    <row r="20" spans="1:9" ht="27">
      <c r="D20" s="24"/>
      <c r="E20" s="81" t="s">
        <v>596</v>
      </c>
      <c r="F20" s="329" t="s">
        <v>2337</v>
      </c>
      <c r="G20" s="383"/>
    </row>
    <row r="21" spans="1:9" ht="33.75">
      <c r="D21" s="24"/>
      <c r="E21" s="81" t="s">
        <v>502</v>
      </c>
      <c r="F21" s="329" t="s">
        <v>2338</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2123</v>
      </c>
      <c r="G29" s="382"/>
    </row>
    <row r="30" spans="1:9" ht="27" hidden="1">
      <c r="C30" s="28"/>
      <c r="D30" s="29"/>
      <c r="E30" s="52" t="s">
        <v>203</v>
      </c>
      <c r="F30" s="333"/>
      <c r="G30" s="382"/>
    </row>
    <row r="31" spans="1:9" ht="27">
      <c r="C31" s="28"/>
      <c r="D31" s="29"/>
      <c r="E31" s="30" t="s">
        <v>53</v>
      </c>
      <c r="F31" s="332" t="s">
        <v>2124</v>
      </c>
      <c r="G31" s="382"/>
    </row>
    <row r="32" spans="1:9" ht="27">
      <c r="C32" s="28"/>
      <c r="D32" s="29"/>
      <c r="E32" s="30" t="s">
        <v>54</v>
      </c>
      <c r="F32" s="332" t="s">
        <v>1723</v>
      </c>
      <c r="G32" s="382"/>
      <c r="H32" s="31"/>
    </row>
    <row r="33" spans="1:9" s="372" customFormat="1" ht="6">
      <c r="A33" s="377"/>
      <c r="B33" s="367"/>
      <c r="C33" s="368"/>
      <c r="D33" s="378"/>
      <c r="E33" s="374"/>
      <c r="F33" s="379"/>
      <c r="G33" s="380"/>
      <c r="I33" s="373"/>
    </row>
    <row r="34" spans="1:9" ht="27">
      <c r="A34" s="199"/>
      <c r="D34" s="26"/>
      <c r="E34" s="799" t="s">
        <v>724</v>
      </c>
      <c r="F34" s="1122"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84</v>
      </c>
      <c r="G38" s="383"/>
      <c r="I38" s="19"/>
    </row>
    <row r="39" spans="1:9" s="372" customFormat="1" ht="6">
      <c r="A39" s="377"/>
      <c r="B39" s="367"/>
      <c r="C39" s="368"/>
      <c r="D39" s="378"/>
      <c r="E39" s="374"/>
      <c r="F39" s="379"/>
      <c r="G39" s="380"/>
      <c r="I39" s="373"/>
    </row>
    <row r="40" spans="1:9" ht="27">
      <c r="A40" s="201"/>
      <c r="B40" s="92"/>
      <c r="D40" s="33"/>
      <c r="E40" s="32" t="s">
        <v>547</v>
      </c>
      <c r="F40" s="329" t="s">
        <v>2339</v>
      </c>
      <c r="G40" s="381"/>
    </row>
    <row r="41" spans="1:9" ht="27">
      <c r="A41" s="201"/>
      <c r="B41" s="92"/>
      <c r="D41" s="33"/>
      <c r="E41" s="41" t="s">
        <v>548</v>
      </c>
      <c r="F41" s="329" t="s">
        <v>2340</v>
      </c>
      <c r="G41" s="381"/>
    </row>
    <row r="42" spans="1:9" ht="19.5">
      <c r="D42" s="24"/>
      <c r="E42" s="25"/>
      <c r="F42" s="445" t="s">
        <v>579</v>
      </c>
      <c r="G42" s="21"/>
    </row>
    <row r="43" spans="1:9" ht="27">
      <c r="A43" s="201"/>
      <c r="D43" s="21"/>
      <c r="E43" s="443" t="s">
        <v>87</v>
      </c>
      <c r="F43" s="449" t="s">
        <v>2341</v>
      </c>
      <c r="G43" s="381"/>
    </row>
    <row r="44" spans="1:9" ht="27">
      <c r="A44" s="201"/>
      <c r="B44" s="92"/>
      <c r="D44" s="33"/>
      <c r="E44" s="443" t="s">
        <v>88</v>
      </c>
      <c r="F44" s="449" t="s">
        <v>2342</v>
      </c>
      <c r="G44" s="381"/>
    </row>
    <row r="45" spans="1:9" ht="27">
      <c r="A45" s="201"/>
      <c r="B45" s="92"/>
      <c r="D45" s="33"/>
      <c r="E45" s="443" t="s">
        <v>580</v>
      </c>
      <c r="F45" s="449" t="s">
        <v>2343</v>
      </c>
      <c r="G45" s="381"/>
    </row>
    <row r="46" spans="1:9" ht="27">
      <c r="D46" s="24"/>
      <c r="E46" s="444" t="s">
        <v>581</v>
      </c>
      <c r="F46" s="449" t="s">
        <v>2344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28" t="s">
        <v>582</v>
      </c>
      <c r="BA1" s="1328"/>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719</v>
      </c>
      <c r="AC2" s="44" t="s">
        <v>310</v>
      </c>
      <c r="AD2" s="209" t="s">
        <v>310</v>
      </c>
      <c r="AF2" s="45" t="s">
        <v>36</v>
      </c>
      <c r="AH2" s="143" t="s">
        <v>342</v>
      </c>
      <c r="AI2" s="143" t="s">
        <v>342</v>
      </c>
      <c r="AK2" s="143" t="s">
        <v>346</v>
      </c>
      <c r="AM2" s="143" t="s">
        <v>356</v>
      </c>
      <c r="AP2" s="1127" t="s">
        <v>613</v>
      </c>
      <c r="AQ2" s="1035" t="s">
        <v>615</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c r="AC3" s="44" t="s">
        <v>311</v>
      </c>
      <c r="AD3" s="209" t="s">
        <v>311</v>
      </c>
      <c r="AF3" s="45" t="s">
        <v>37</v>
      </c>
      <c r="AH3" s="143" t="s">
        <v>365</v>
      </c>
      <c r="AI3" s="143" t="s">
        <v>344</v>
      </c>
      <c r="AK3" s="143" t="s">
        <v>347</v>
      </c>
      <c r="AM3" s="143" t="s">
        <v>357</v>
      </c>
      <c r="AP3" s="1127" t="s">
        <v>772</v>
      </c>
      <c r="AQ3" s="1035" t="s">
        <v>762</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27" t="s">
        <v>771</v>
      </c>
      <c r="AQ4" s="1035" t="s">
        <v>616</v>
      </c>
      <c r="AS4" s="44" t="s">
        <v>345</v>
      </c>
      <c r="AU4" s="45" t="s">
        <v>379</v>
      </c>
      <c r="AW4" s="410" t="s">
        <v>553</v>
      </c>
      <c r="AX4" s="411" t="s">
        <v>553</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27" t="s">
        <v>614</v>
      </c>
      <c r="AQ5" s="1035" t="s">
        <v>617</v>
      </c>
      <c r="AU5" s="45" t="s">
        <v>380</v>
      </c>
      <c r="AW5" s="410" t="s">
        <v>554</v>
      </c>
      <c r="AX5" s="411" t="s">
        <v>554</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27" t="s">
        <v>615</v>
      </c>
      <c r="AQ6" s="1035" t="s">
        <v>620</v>
      </c>
      <c r="AU6" s="220" t="s">
        <v>381</v>
      </c>
      <c r="AW6" s="410" t="s">
        <v>555</v>
      </c>
      <c r="AX6" s="411" t="s">
        <v>555</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27" t="s">
        <v>762</v>
      </c>
      <c r="AQ7" s="1035" t="s">
        <v>619</v>
      </c>
      <c r="AU7" s="220" t="s">
        <v>382</v>
      </c>
      <c r="AW7" s="410" t="s">
        <v>556</v>
      </c>
      <c r="AX7" s="411" t="s">
        <v>556</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27" t="s">
        <v>616</v>
      </c>
      <c r="AQ8" s="1035" t="s">
        <v>618</v>
      </c>
      <c r="AU8" s="220" t="s">
        <v>383</v>
      </c>
      <c r="AW8" s="410" t="s">
        <v>557</v>
      </c>
      <c r="AX8" s="411" t="s">
        <v>557</v>
      </c>
      <c r="AZ8" s="146" t="s">
        <v>692</v>
      </c>
      <c r="BA8" s="179" t="s">
        <v>691</v>
      </c>
    </row>
    <row r="9" spans="1:55" ht="11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27" t="s">
        <v>617</v>
      </c>
      <c r="AQ9" s="1035" t="s">
        <v>613</v>
      </c>
      <c r="AW9" s="410" t="s">
        <v>558</v>
      </c>
      <c r="AX9" s="411" t="s">
        <v>558</v>
      </c>
      <c r="AZ9" s="146" t="s">
        <v>769</v>
      </c>
      <c r="BA9" s="179" t="s">
        <v>603</v>
      </c>
    </row>
    <row r="10" spans="1:55" ht="56.25">
      <c r="A10" s="6" t="s">
        <v>109</v>
      </c>
      <c r="B10" s="44">
        <v>2008</v>
      </c>
      <c r="E10" s="143" t="s">
        <v>194</v>
      </c>
      <c r="F10" s="147"/>
      <c r="I10" s="143" t="s">
        <v>208</v>
      </c>
      <c r="O10" s="545" t="s">
        <v>651</v>
      </c>
      <c r="V10" s="1041" t="s">
        <v>208</v>
      </c>
      <c r="W10" s="1038"/>
      <c r="X10" s="1036" t="s">
        <v>619</v>
      </c>
      <c r="Y10" s="1037" t="s">
        <v>686</v>
      </c>
      <c r="Z10" s="208"/>
      <c r="AP10" s="1127" t="s">
        <v>620</v>
      </c>
      <c r="AQ10" s="1035" t="s">
        <v>772</v>
      </c>
      <c r="AW10" s="410" t="s">
        <v>559</v>
      </c>
      <c r="AX10" s="411" t="s">
        <v>559</v>
      </c>
    </row>
    <row r="11" spans="1:55" ht="33.75">
      <c r="A11" s="6" t="s">
        <v>110</v>
      </c>
      <c r="B11" s="44">
        <v>2009</v>
      </c>
      <c r="E11" s="143" t="s">
        <v>195</v>
      </c>
      <c r="F11" s="147"/>
      <c r="I11" s="143" t="s">
        <v>209</v>
      </c>
      <c r="O11" s="528" t="s">
        <v>652</v>
      </c>
      <c r="V11" s="1040" t="s">
        <v>209</v>
      </c>
      <c r="W11" s="462"/>
      <c r="X11" s="461" t="s">
        <v>620</v>
      </c>
      <c r="Y11" s="753" t="s">
        <v>674</v>
      </c>
      <c r="Z11" s="208"/>
      <c r="AP11" s="1127" t="s">
        <v>619</v>
      </c>
      <c r="AQ11" s="742" t="s">
        <v>771</v>
      </c>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27"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01.01.2023</v>
      </c>
      <c r="H29" s="275" t="s">
        <v>2411</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643</v>
      </c>
      <c r="AX32" s="411" t="s">
        <v>570</v>
      </c>
    </row>
    <row r="33" spans="1:50">
      <c r="A33" s="6" t="s">
        <v>129</v>
      </c>
      <c r="O33" s="529" t="s">
        <v>644</v>
      </c>
      <c r="AX33" s="411" t="s">
        <v>571</v>
      </c>
    </row>
    <row r="34" spans="1:50">
      <c r="A34" s="6" t="s">
        <v>130</v>
      </c>
      <c r="O34" s="529" t="s">
        <v>645</v>
      </c>
      <c r="AX34" s="411" t="s">
        <v>572</v>
      </c>
    </row>
    <row r="35" spans="1:50">
      <c r="A35" s="6" t="s">
        <v>131</v>
      </c>
      <c r="O35" s="529" t="s">
        <v>646</v>
      </c>
      <c r="X35" s="529"/>
      <c r="Y35" s="529"/>
      <c r="AX35" s="411" t="s">
        <v>573</v>
      </c>
    </row>
    <row r="36" spans="1:50">
      <c r="A36" s="6" t="s">
        <v>95</v>
      </c>
      <c r="O36" s="529" t="s">
        <v>647</v>
      </c>
      <c r="AX36" s="411" t="s">
        <v>574</v>
      </c>
    </row>
    <row r="37" spans="1:50">
      <c r="A37" s="6" t="s">
        <v>96</v>
      </c>
      <c r="O37" s="529" t="s">
        <v>648</v>
      </c>
      <c r="AX37" s="411" t="s">
        <v>575</v>
      </c>
    </row>
    <row r="38" spans="1:50">
      <c r="A38" s="6" t="s">
        <v>97</v>
      </c>
      <c r="O38" s="529" t="s">
        <v>649</v>
      </c>
      <c r="AX38" s="411" t="s">
        <v>576</v>
      </c>
    </row>
    <row r="39" spans="1:50">
      <c r="A39" s="6" t="s">
        <v>98</v>
      </c>
      <c r="O39" s="529" t="s">
        <v>650</v>
      </c>
      <c r="AX39" s="411" t="s">
        <v>524</v>
      </c>
    </row>
    <row r="40" spans="1:50">
      <c r="A40" s="6" t="s">
        <v>99</v>
      </c>
      <c r="O40" s="529" t="s">
        <v>651</v>
      </c>
      <c r="AX40" s="411" t="s">
        <v>525</v>
      </c>
    </row>
    <row r="41" spans="1:50">
      <c r="A41" s="6" t="s">
        <v>100</v>
      </c>
      <c r="O41" s="529" t="s">
        <v>652</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2"/>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0</v>
      </c>
    </row>
    <row r="47" spans="1:1">
      <c r="A47" s="1034">
        <f>IF('Форма 4.2.2 | Т-ТН'!$M$24="",1,0)</f>
        <v>0</v>
      </c>
    </row>
    <row r="48" spans="1:1">
      <c r="A48" s="1034">
        <f>IF('Форма 4.2.2 | Т-ТН'!$R$24="",1,0)</f>
        <v>0</v>
      </c>
    </row>
    <row r="49" spans="1:1">
      <c r="A49" s="1034">
        <f>IF('Форма 4.2.2 | Т-ТН'!$T$24="",1,0)</f>
        <v>0</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4.8'!$G$33="",1,0)</f>
        <v>0</v>
      </c>
    </row>
    <row r="94" spans="1:1">
      <c r="A94" s="1034">
        <f>IF('Форма 4.8'!$G$37="",1,0)</f>
        <v>0</v>
      </c>
    </row>
    <row r="95" spans="1:1">
      <c r="A95" s="1034">
        <f>IF('Форма 4.8'!$G$40="",1,0)</f>
        <v>0</v>
      </c>
    </row>
    <row r="96" spans="1:1">
      <c r="A96" s="1034">
        <f>IF('Форма 4.8'!$E$46="",1,0)</f>
        <v>0</v>
      </c>
    </row>
    <row r="97" spans="1:1">
      <c r="A97" s="1034">
        <f>IF('Форма 4.8'!$H$46="",1,0)</f>
        <v>0</v>
      </c>
    </row>
    <row r="98" spans="1:1">
      <c r="A98" s="1034">
        <f>IF('Форма 4.8'!$G$43="",1,0)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1</v>
      </c>
    </row>
    <row r="109" spans="1:1">
      <c r="A109" s="1103">
        <f>IF('Форма 4.7'!$E$15="",1,0)</f>
        <v>1</v>
      </c>
    </row>
    <row r="110" spans="1:1">
      <c r="A110" s="1103">
        <f>IF(Территории!$E$12="",1,0)</f>
        <v>0</v>
      </c>
    </row>
    <row r="111" spans="1:1">
      <c r="A111" s="1103">
        <f>IF('Форма 4.8'!$E$16="",1,0)</f>
        <v>0</v>
      </c>
    </row>
    <row r="112" spans="1:1">
      <c r="A112" s="1103">
        <f>IF('Форма 4.8'!$H$16="",1,0)</f>
        <v>0</v>
      </c>
    </row>
    <row r="113" spans="1:1">
      <c r="A113" s="1103">
        <f>IF('Форма 4.8'!$E$17="",1,0)</f>
        <v>0</v>
      </c>
    </row>
    <row r="114" spans="1:1">
      <c r="A114" s="1103">
        <f>IF('Форма 4.8'!$H$17="",1,0)</f>
        <v>0</v>
      </c>
    </row>
    <row r="115" spans="1:1">
      <c r="A115" s="1103">
        <f>IF('Форма 4.8'!$E$18="",1,0)</f>
        <v>0</v>
      </c>
    </row>
    <row r="116" spans="1:1">
      <c r="A116" s="1103">
        <f>IF('Форма 4.8'!$H$18="",1,0)</f>
        <v>0</v>
      </c>
    </row>
    <row r="117" spans="1:1">
      <c r="A117" s="1103">
        <f>IF('Форма 4.8'!$E$19="",1,0)</f>
        <v>0</v>
      </c>
    </row>
    <row r="118" spans="1:1">
      <c r="A118" s="1103">
        <f>IF('Форма 4.8'!$H$19="",1,0)</f>
        <v>0</v>
      </c>
    </row>
    <row r="119" spans="1:1">
      <c r="A119" s="1103">
        <f>IF('Форма 4.8'!$E$20="",1,0)</f>
        <v>0</v>
      </c>
    </row>
    <row r="120" spans="1:1">
      <c r="A120" s="1103">
        <f>IF('Форма 4.8'!$H$20="",1,0)</f>
        <v>0</v>
      </c>
    </row>
    <row r="121" spans="1:1">
      <c r="A121" s="1103">
        <f>IF('Форма 4.8'!$E$21="",1,0)</f>
        <v>0</v>
      </c>
    </row>
    <row r="122" spans="1:1">
      <c r="A122" s="1103">
        <f>IF('Форма 4.8'!$H$21="",1,0)</f>
        <v>0</v>
      </c>
    </row>
    <row r="123" spans="1:1">
      <c r="A123" s="1103">
        <f>IF('Форма 4.8'!$E$22="",1,0)</f>
        <v>0</v>
      </c>
    </row>
    <row r="124" spans="1:1">
      <c r="A124" s="1103">
        <f>IF('Форма 4.8'!$H$22="",1,0)</f>
        <v>0</v>
      </c>
    </row>
    <row r="125" spans="1:1">
      <c r="A125" s="1103">
        <f>IF('Форма 4.8'!$E$23="",1,0)</f>
        <v>0</v>
      </c>
    </row>
    <row r="126" spans="1:1">
      <c r="A126" s="1103">
        <f>IF('Форма 4.8'!$H$23="",1,0)</f>
        <v>0</v>
      </c>
    </row>
    <row r="127" spans="1:1">
      <c r="A127" s="1103">
        <f>IF('Форма 4.8'!$E$24="",1,0)</f>
        <v>0</v>
      </c>
    </row>
    <row r="128" spans="1:1">
      <c r="A128" s="1103">
        <f>IF('Форма 4.8'!$H$24="",1,0)</f>
        <v>0</v>
      </c>
    </row>
    <row r="129" spans="1:1">
      <c r="A129" s="1103">
        <f>IF('Форма 4.8'!$E$25="",1,0)</f>
        <v>0</v>
      </c>
    </row>
    <row r="130" spans="1:1">
      <c r="A130" s="1103">
        <f>IF('Форма 4.8'!$H$25="",1,0)</f>
        <v>0</v>
      </c>
    </row>
    <row r="131" spans="1:1">
      <c r="A131" s="1103">
        <f>IF('Форма 4.8'!$E$26="",1,0)</f>
        <v>0</v>
      </c>
    </row>
    <row r="132" spans="1:1">
      <c r="A132" s="1103">
        <f>IF('Форма 4.8'!$H$26="",1,0)</f>
        <v>0</v>
      </c>
    </row>
    <row r="133" spans="1:1">
      <c r="A133" s="1103">
        <f>IF('Форма 4.8'!$E$27="",1,0)</f>
        <v>0</v>
      </c>
    </row>
    <row r="134" spans="1:1">
      <c r="A134" s="1103">
        <f>IF('Форма 4.8'!$H$27="",1,0)</f>
        <v>0</v>
      </c>
    </row>
    <row r="135" spans="1:1">
      <c r="A135" s="1103">
        <f>IF('Форма 4.8'!$E$28="",1,0)</f>
        <v>0</v>
      </c>
    </row>
    <row r="136" spans="1:1">
      <c r="A136" s="1103">
        <f>IF('Форма 4.8'!$H$28="",1,0)</f>
        <v>0</v>
      </c>
    </row>
    <row r="137" spans="1:1">
      <c r="A137" s="1103">
        <f>IF('Форма 4.8'!$E$29="",1,0)</f>
        <v>0</v>
      </c>
    </row>
    <row r="138" spans="1:1">
      <c r="A138" s="1103">
        <f>IF('Форма 4.8'!$H$29="",1,0)</f>
        <v>0</v>
      </c>
    </row>
    <row r="139" spans="1:1">
      <c r="A139" s="1103">
        <f>IF('Форма 4.8'!$E$30="",1,0)</f>
        <v>0</v>
      </c>
    </row>
    <row r="140" spans="1:1">
      <c r="A140" s="1103">
        <f>IF('Форма 4.8'!$H$30="",1,0)</f>
        <v>0</v>
      </c>
    </row>
    <row r="141" spans="1:1">
      <c r="A141" s="1103">
        <f>IF('Перечень тарифов'!$E$21="",1,0)</f>
        <v>0</v>
      </c>
    </row>
    <row r="142" spans="1:1">
      <c r="A142" s="1103">
        <f>IF('Перечень тарифов'!$F$21="",1,0)</f>
        <v>0</v>
      </c>
    </row>
    <row r="143" spans="1:1">
      <c r="A143" s="1103">
        <f>IF('Перечень тарифов'!$G$21="",1,0)</f>
        <v>0</v>
      </c>
    </row>
    <row r="144" spans="1:1">
      <c r="A144" s="1103">
        <f>IF('Перечень тарифов'!$K$21="",1,0)</f>
        <v>0</v>
      </c>
    </row>
    <row r="145" spans="1:1">
      <c r="A145" s="1103">
        <f>IF('Перечень тарифов'!$O$21="",1,0)</f>
        <v>0</v>
      </c>
    </row>
    <row r="146" spans="1:1">
      <c r="A146" s="1103">
        <f>IF('Перечень тарифов'!$S$21="",1,0)</f>
        <v>0</v>
      </c>
    </row>
    <row r="147" spans="1:1">
      <c r="A147" s="1103">
        <f>IF('Форма 4.2.2 | Т-ТН'!$O$24="",1,0)</f>
        <v>0</v>
      </c>
    </row>
    <row r="148" spans="1:1">
      <c r="A148" s="1103">
        <f>IF('Форма 4.2.2 | Т-ТН'!$Y$24="",1,0)</f>
        <v>0</v>
      </c>
    </row>
    <row r="149" spans="1:1">
      <c r="A149" s="1103">
        <f>IF('Форма 4.2.2 | Т-ТН'!$AA$24="",1,0)</f>
        <v>0</v>
      </c>
    </row>
    <row r="150" spans="1:1">
      <c r="A150" s="1103">
        <f>IF('Форма 4.2.2 | Т-ТН'!$V$24="",1,0)</f>
        <v>0</v>
      </c>
    </row>
    <row r="151" spans="1:1">
      <c r="A151" s="1103">
        <f>IF('Форма 4.2.2 | Т-ТН'!$Z$24="",1,0)</f>
        <v>0</v>
      </c>
    </row>
    <row r="152" spans="1:1">
      <c r="A152" s="1103">
        <f>IF('Форма 4.2.2 | Т-ТН'!$AB$24="",1,0)</f>
        <v>0</v>
      </c>
    </row>
    <row r="153" spans="1:1">
      <c r="A153" s="1103">
        <f>IF('Форма 4.2.2 | Т-ТН'!$AF$24="",1,0)</f>
        <v>0</v>
      </c>
    </row>
    <row r="154" spans="1:1">
      <c r="A154" s="1103">
        <f>IF('Форма 4.2.2 | Т-ТН'!$AH$24="",1,0)</f>
        <v>0</v>
      </c>
    </row>
    <row r="155" spans="1:1">
      <c r="A155" s="1103">
        <f>IF('Форма 4.2.2 | Т-ТН'!$AC$24="",1,0)</f>
        <v>0</v>
      </c>
    </row>
    <row r="156" spans="1:1">
      <c r="A156" s="1103">
        <f>IF('Форма 4.2.2 | Т-ТН'!$AG$24="",1,0)</f>
        <v>0</v>
      </c>
    </row>
    <row r="157" spans="1:1">
      <c r="A157" s="1103">
        <f>IF('Форма 4.2.2 | Т-ТН'!$AI$24="",1,0)</f>
        <v>0</v>
      </c>
    </row>
    <row r="158" spans="1:1">
      <c r="A158" s="1103">
        <f>IF('Форма 4.2.2 | Т-ТН'!$AM$24="",1,0)</f>
        <v>0</v>
      </c>
    </row>
    <row r="159" spans="1:1">
      <c r="A159" s="1103">
        <f>IF('Форма 4.2.2 | Т-ТН'!$AO$24="",1,0)</f>
        <v>0</v>
      </c>
    </row>
    <row r="160" spans="1:1">
      <c r="A160" s="1103">
        <f>IF('Форма 4.2.2 | Т-ТН'!$AJ$24="",1,0)</f>
        <v>0</v>
      </c>
    </row>
    <row r="161" spans="1:1">
      <c r="A161" s="1103">
        <f>IF('Форма 4.2.2 | Т-ТН'!$AN$24="",1,0)</f>
        <v>0</v>
      </c>
    </row>
    <row r="162" spans="1:1">
      <c r="A162" s="1103">
        <f>IF('Форма 4.2.2 | Т-ТН'!$AP$24="",1,0)</f>
        <v>0</v>
      </c>
    </row>
    <row r="163" spans="1:1">
      <c r="A163" s="1103">
        <f>IF('Форма 4.2.2 | Т-ТН'!$AT$24="",1,0)</f>
        <v>0</v>
      </c>
    </row>
    <row r="164" spans="1:1">
      <c r="A164" s="1103">
        <f>IF('Форма 4.2.2 | Т-ТН'!$AV$24="",1,0)</f>
        <v>0</v>
      </c>
    </row>
    <row r="165" spans="1:1">
      <c r="A165" s="1103">
        <f>IF('Форма 4.2.2 | Т-ТН'!$AQ$24="",1,0)</f>
        <v>0</v>
      </c>
    </row>
    <row r="166" spans="1:1">
      <c r="A166" s="1103">
        <f>IF('Форма 4.2.2 | Т-ТН'!$AU$24="",1,0)</f>
        <v>0</v>
      </c>
    </row>
    <row r="167" spans="1:1">
      <c r="A167" s="1103">
        <f>IF('Форма 4.2.2 | Т-ТН'!$AW$24="",1,0)</f>
        <v>0</v>
      </c>
    </row>
    <row r="168" spans="1:1">
      <c r="A168" s="1103">
        <f>IF('Форма 4.2.2 | Т-ТН'!$BA$24="",1,0)</f>
        <v>0</v>
      </c>
    </row>
    <row r="169" spans="1:1">
      <c r="A169" s="1103">
        <f>IF('Форма 4.2.2 | Т-ТН'!$BC$24="",1,0)</f>
        <v>0</v>
      </c>
    </row>
    <row r="170" spans="1:1">
      <c r="A170" s="1103">
        <f>IF('Форма 4.2.2 | Т-ТН'!$AX$24="",1,0)</f>
        <v>0</v>
      </c>
    </row>
    <row r="171" spans="1:1">
      <c r="A171" s="1103">
        <f>IF('Форма 4.2.2 | Т-ТН'!$BB$24="",1,0)</f>
        <v>0</v>
      </c>
    </row>
    <row r="172" spans="1:1">
      <c r="A172" s="1103">
        <f>IF('Форма 4.2.2 | Т-ТН'!$BD$24="",1,0)</f>
        <v>0</v>
      </c>
    </row>
    <row r="173" spans="1:1">
      <c r="A173" s="1103">
        <f>IF('Форма 4.2.2 | Т-ТН'!$BH$24="",1,0)</f>
        <v>0</v>
      </c>
    </row>
    <row r="174" spans="1:1">
      <c r="A174" s="1103">
        <f>IF('Форма 4.2.2 | Т-ТН'!$BJ$24="",1,0)</f>
        <v>0</v>
      </c>
    </row>
    <row r="175" spans="1:1">
      <c r="A175" s="1103">
        <f>IF('Форма 4.2.2 | Т-ТН'!$BE$24="",1,0)</f>
        <v>0</v>
      </c>
    </row>
    <row r="176" spans="1:1">
      <c r="A176" s="1103">
        <f>IF('Форма 4.2.2 | Т-ТН'!$BI$24="",1,0)</f>
        <v>0</v>
      </c>
    </row>
    <row r="177" spans="1:1">
      <c r="A177" s="1103">
        <f>IF('Форма 4.2.2 | Т-ТН'!$BK$24="",1,0)</f>
        <v>0</v>
      </c>
    </row>
    <row r="178" spans="1:1">
      <c r="A178" s="1103">
        <f>IF('Форма 4.2.2 | Т-ТН'!$BO$24="",1,0)</f>
        <v>0</v>
      </c>
    </row>
    <row r="179" spans="1:1">
      <c r="A179" s="1103">
        <f>IF('Форма 4.2.2 | Т-ТН'!$BQ$24="",1,0)</f>
        <v>0</v>
      </c>
    </row>
    <row r="180" spans="1:1">
      <c r="A180" s="1103">
        <f>IF('Форма 4.2.2 | Т-ТН'!$BL$24="",1,0)</f>
        <v>0</v>
      </c>
    </row>
    <row r="181" spans="1:1">
      <c r="A181" s="1103">
        <f>IF('Форма 4.2.2 | Т-ТН'!$BP$24="",1,0)</f>
        <v>0</v>
      </c>
    </row>
    <row r="182" spans="1:1">
      <c r="A182" s="1103">
        <f>IF('Форма 4.2.2 | Т-ТН'!$BR$24="",1,0)</f>
        <v>0</v>
      </c>
    </row>
    <row r="183" spans="1:1">
      <c r="A183" s="1103">
        <f>IF('Форма 4.2.2 | Т-ТН'!$BV$24="",1,0)</f>
        <v>0</v>
      </c>
    </row>
    <row r="184" spans="1:1">
      <c r="A184" s="1103">
        <f>IF('Форма 4.2.2 | Т-ТН'!$BX$24="",1,0)</f>
        <v>0</v>
      </c>
    </row>
    <row r="185" spans="1:1">
      <c r="A185" s="1103">
        <f>IF('Форма 4.2.2 | Т-ТН'!$BS$24="",1,0)</f>
        <v>0</v>
      </c>
    </row>
    <row r="186" spans="1:1">
      <c r="A186" s="1103">
        <f>IF('Форма 4.2.2 | Т-ТН'!$BW$24="",1,0)</f>
        <v>0</v>
      </c>
    </row>
    <row r="187" spans="1:1">
      <c r="A187" s="1103">
        <f>IF('Форма 4.2.2 | Т-ТН'!$BY$24="",1,0)</f>
        <v>0</v>
      </c>
    </row>
    <row r="188" spans="1:1">
      <c r="A188" s="1103">
        <f>IF('Форма 4.2.2 | Т-ТН'!$CC$24="",1,0)</f>
        <v>0</v>
      </c>
    </row>
    <row r="189" spans="1:1">
      <c r="A189" s="1103">
        <f>IF('Форма 4.2.2 | Т-ТН'!$CE$24="",1,0)</f>
        <v>0</v>
      </c>
    </row>
    <row r="190" spans="1:1">
      <c r="A190" s="1103">
        <f>IF('Форма 4.2.2 | Т-ТН'!$BZ$24="",1,0)</f>
        <v>0</v>
      </c>
    </row>
    <row r="191" spans="1:1">
      <c r="A191" s="1103">
        <f>IF('Форма 4.2.2 | Т-ТН'!$CD$24="",1,0)</f>
        <v>0</v>
      </c>
    </row>
    <row r="192" spans="1:1">
      <c r="A192" s="1103">
        <f>IF('Форма 4.2.2 | Т-ТН'!$CF$24="",1,0)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513</v>
      </c>
      <c r="B1" s="1127" t="s">
        <v>514</v>
      </c>
      <c r="C1" s="1127" t="s">
        <v>67</v>
      </c>
    </row>
    <row r="2" spans="1:3">
      <c r="A2" s="1127">
        <v>4189678</v>
      </c>
      <c r="B2" s="1127" t="s">
        <v>1702</v>
      </c>
      <c r="C2" s="1127" t="s">
        <v>1703</v>
      </c>
    </row>
    <row r="3" spans="1:3">
      <c r="A3" s="1127">
        <v>4190415</v>
      </c>
      <c r="B3" s="1127" t="s">
        <v>1704</v>
      </c>
      <c r="C3" s="1127" t="s">
        <v>1703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2346</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613</v>
      </c>
    </row>
    <row r="3" spans="1:2">
      <c r="A3" s="1127">
        <v>4213784</v>
      </c>
      <c r="B3" s="1127" t="s">
        <v>772</v>
      </c>
    </row>
    <row r="4" spans="1:2">
      <c r="A4" s="1127">
        <v>4213781</v>
      </c>
      <c r="B4" s="1127" t="s">
        <v>771</v>
      </c>
    </row>
    <row r="5" spans="1:2">
      <c r="A5" s="1127">
        <v>4213776</v>
      </c>
      <c r="B5" s="1127" t="s">
        <v>614</v>
      </c>
    </row>
    <row r="6" spans="1:2">
      <c r="A6" s="1127">
        <v>4213777</v>
      </c>
      <c r="B6" s="1127" t="s">
        <v>615</v>
      </c>
    </row>
    <row r="7" spans="1:2">
      <c r="A7" s="1127">
        <v>4238670</v>
      </c>
      <c r="B7" s="1127" t="s">
        <v>762</v>
      </c>
    </row>
    <row r="8" spans="1:2">
      <c r="A8" s="1127">
        <v>4213778</v>
      </c>
      <c r="B8" s="1127" t="s">
        <v>616</v>
      </c>
    </row>
    <row r="9" spans="1:2">
      <c r="A9" s="1127">
        <v>4213780</v>
      </c>
      <c r="B9" s="1127" t="s">
        <v>617</v>
      </c>
    </row>
    <row r="10" spans="1:2">
      <c r="A10" s="1127">
        <v>4213779</v>
      </c>
      <c r="B10" s="1127" t="s">
        <v>620</v>
      </c>
    </row>
    <row r="11" spans="1:2">
      <c r="A11" s="1127">
        <v>4213783</v>
      </c>
      <c r="B11" s="1127" t="s">
        <v>619</v>
      </c>
    </row>
    <row r="12" spans="1:2">
      <c r="A12" s="1127">
        <v>4213782</v>
      </c>
      <c r="B12" s="1127"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1692</v>
      </c>
    </row>
    <row r="3" spans="1:2">
      <c r="A3" s="1127">
        <v>4190065</v>
      </c>
      <c r="B3" s="1127" t="s">
        <v>1693</v>
      </c>
    </row>
    <row r="4" spans="1:2">
      <c r="A4" s="1127">
        <v>4190066</v>
      </c>
      <c r="B4" s="1127" t="s">
        <v>1694</v>
      </c>
    </row>
    <row r="5" spans="1:2">
      <c r="A5" s="1127">
        <v>4190067</v>
      </c>
      <c r="B5" s="1127" t="s">
        <v>1695</v>
      </c>
    </row>
    <row r="6" spans="1:2">
      <c r="A6" s="1127">
        <v>4190068</v>
      </c>
      <c r="B6" s="1127" t="s">
        <v>1696</v>
      </c>
    </row>
    <row r="7" spans="1:2">
      <c r="A7" s="1127">
        <v>4190069</v>
      </c>
      <c r="B7" s="1127" t="s">
        <v>1697</v>
      </c>
    </row>
    <row r="8" spans="1:2">
      <c r="A8" s="1127">
        <v>4190070</v>
      </c>
      <c r="B8" s="1127" t="s">
        <v>1698</v>
      </c>
    </row>
    <row r="9" spans="1:2">
      <c r="A9" s="1127">
        <v>4190071</v>
      </c>
      <c r="B9" s="1127" t="s">
        <v>1699</v>
      </c>
    </row>
    <row r="10" spans="1:2">
      <c r="A10" s="1127">
        <v>4190072</v>
      </c>
      <c r="B10" s="1127" t="s">
        <v>1700</v>
      </c>
    </row>
    <row r="11" spans="1:2">
      <c r="A11" s="1127">
        <v>4190073</v>
      </c>
      <c r="B11" s="1127" t="s">
        <v>1701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5" t="s">
        <v>397</v>
      </c>
      <c r="E4" s="1156"/>
      <c r="F4" s="1156"/>
      <c r="G4" s="1156"/>
      <c r="H4" s="1157"/>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8"/>
      <c r="E6" s="1158"/>
      <c r="F6" s="1159" t="s">
        <v>84</v>
      </c>
      <c r="G6" s="1159"/>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0" t="s">
        <v>16</v>
      </c>
      <c r="E8" s="1160"/>
      <c r="F8" s="1160" t="s">
        <v>398</v>
      </c>
      <c r="G8" s="1160"/>
      <c r="H8" s="1160"/>
      <c r="I8" s="1161" t="s">
        <v>399</v>
      </c>
      <c r="J8" s="1161"/>
      <c r="K8" s="1161"/>
      <c r="L8" s="1161"/>
      <c r="M8" s="212"/>
      <c r="N8" s="212"/>
      <c r="O8" s="212"/>
      <c r="P8" s="212"/>
      <c r="Q8" s="360"/>
      <c r="R8" s="212"/>
      <c r="S8" s="357"/>
      <c r="T8" s="357"/>
      <c r="U8" s="357"/>
      <c r="V8" s="357"/>
    </row>
    <row r="9" spans="1:256" s="126" customFormat="1" ht="20.25" customHeight="1">
      <c r="A9" s="125"/>
      <c r="B9" s="36"/>
      <c r="C9" s="230"/>
      <c r="D9" s="240" t="s">
        <v>92</v>
      </c>
      <c r="E9" s="240" t="s">
        <v>400</v>
      </c>
      <c r="F9" s="1151" t="s">
        <v>92</v>
      </c>
      <c r="G9" s="1152"/>
      <c r="H9" s="241" t="s">
        <v>400</v>
      </c>
      <c r="I9" s="1153" t="s">
        <v>92</v>
      </c>
      <c r="J9" s="1153"/>
      <c r="K9" s="241" t="s">
        <v>400</v>
      </c>
      <c r="L9" s="241" t="s">
        <v>401</v>
      </c>
      <c r="M9" s="212"/>
      <c r="N9" s="212"/>
      <c r="O9" s="212"/>
      <c r="P9" s="212"/>
      <c r="Q9" s="360"/>
      <c r="R9" s="212"/>
      <c r="S9" s="357"/>
      <c r="T9" s="357"/>
      <c r="U9" s="357"/>
      <c r="V9" s="357"/>
    </row>
    <row r="10" spans="1:256" ht="12" customHeight="1">
      <c r="C10" s="249"/>
      <c r="D10" s="355" t="s">
        <v>93</v>
      </c>
      <c r="E10" s="355" t="s">
        <v>49</v>
      </c>
      <c r="F10" s="1154" t="s">
        <v>50</v>
      </c>
      <c r="G10" s="1154"/>
      <c r="H10" s="355" t="s">
        <v>51</v>
      </c>
      <c r="I10" s="1154" t="s">
        <v>68</v>
      </c>
      <c r="J10" s="1154"/>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256" s="265" customFormat="1" ht="0.95" customHeight="1">
      <c r="A12" s="89"/>
      <c r="B12" s="186" t="s">
        <v>405</v>
      </c>
      <c r="C12" s="1164"/>
      <c r="D12" s="1160">
        <v>1</v>
      </c>
      <c r="E12" s="1165" t="s">
        <v>2346</v>
      </c>
      <c r="F12" s="1119"/>
      <c r="G12" s="1105">
        <v>0</v>
      </c>
      <c r="H12" s="358"/>
      <c r="I12" s="250"/>
      <c r="J12" s="395" t="s">
        <v>520</v>
      </c>
      <c r="K12" s="735"/>
      <c r="L12" s="266"/>
      <c r="M12" s="831">
        <f>mergeValue(H12)</f>
        <v>0</v>
      </c>
      <c r="N12" s="1010"/>
      <c r="O12" s="1010"/>
      <c r="P12" s="831" t="str">
        <f>IF(ISERROR(MATCH(Q12,MODesc,0)),"n","y")</f>
        <v>n</v>
      </c>
      <c r="Q12" s="1010" t="s">
        <v>2346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4"/>
      <c r="D13" s="1160"/>
      <c r="E13" s="1166"/>
      <c r="F13" s="1167"/>
      <c r="G13" s="1160">
        <v>1</v>
      </c>
      <c r="H13" s="1162" t="s">
        <v>1678</v>
      </c>
      <c r="I13" s="250"/>
      <c r="J13" s="395" t="s">
        <v>520</v>
      </c>
      <c r="K13" s="735"/>
      <c r="L13" s="266"/>
      <c r="M13" s="831" t="str">
        <f>mergeValue(H13)</f>
        <v>городской округ город Волжский</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4"/>
      <c r="D14" s="1160"/>
      <c r="E14" s="1166"/>
      <c r="F14" s="1168"/>
      <c r="G14" s="1160"/>
      <c r="H14" s="1163"/>
      <c r="I14" s="1123"/>
      <c r="J14" s="1105">
        <v>1</v>
      </c>
      <c r="K14" s="1118" t="s">
        <v>1678</v>
      </c>
      <c r="L14" s="247" t="s">
        <v>1679</v>
      </c>
      <c r="M14" s="831" t="str">
        <f>mergeValue(H14)</f>
        <v>городской округ город Волжский</v>
      </c>
      <c r="N14" s="1010"/>
      <c r="O14" s="1010"/>
      <c r="P14" s="1010"/>
      <c r="Q14" s="1010"/>
      <c r="R14" s="831" t="str">
        <f>K14&amp;" ("&amp;L14&amp;")"</f>
        <v>городской округ город Волжский (18710000)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1691</v>
      </c>
      <c r="B1" s="5" t="s">
        <v>1707</v>
      </c>
      <c r="C1" s="5" t="s">
        <v>1708</v>
      </c>
      <c r="D1" s="5" t="s">
        <v>1709</v>
      </c>
      <c r="E1" s="5" t="s">
        <v>1710</v>
      </c>
      <c r="F1" s="5" t="s">
        <v>1711</v>
      </c>
      <c r="G1" s="5" t="s">
        <v>1712</v>
      </c>
      <c r="H1" s="5" t="s">
        <v>1713</v>
      </c>
      <c r="I1" s="5" t="s">
        <v>1714</v>
      </c>
    </row>
    <row r="2" spans="1:10">
      <c r="A2" s="5">
        <v>1</v>
      </c>
      <c r="B2" s="5" t="s">
        <v>1715</v>
      </c>
      <c r="C2" s="5" t="s">
        <v>108</v>
      </c>
      <c r="D2" s="5" t="s">
        <v>1716</v>
      </c>
      <c r="E2" s="5" t="s">
        <v>1717</v>
      </c>
      <c r="F2" s="5" t="s">
        <v>1718</v>
      </c>
      <c r="G2" s="5" t="s">
        <v>1719</v>
      </c>
      <c r="J2" s="5" t="s">
        <v>2334</v>
      </c>
    </row>
    <row r="3" spans="1:10">
      <c r="A3" s="5">
        <v>2</v>
      </c>
      <c r="B3" s="5" t="s">
        <v>1715</v>
      </c>
      <c r="C3" s="5" t="s">
        <v>108</v>
      </c>
      <c r="D3" s="5" t="s">
        <v>1720</v>
      </c>
      <c r="E3" s="5" t="s">
        <v>1721</v>
      </c>
      <c r="F3" s="5" t="s">
        <v>1722</v>
      </c>
      <c r="G3" s="5" t="s">
        <v>1723</v>
      </c>
      <c r="H3" s="5" t="s">
        <v>1724</v>
      </c>
      <c r="J3" s="5" t="s">
        <v>2334</v>
      </c>
    </row>
    <row r="4" spans="1:10">
      <c r="A4" s="5">
        <v>3</v>
      </c>
      <c r="B4" s="5" t="s">
        <v>1715</v>
      </c>
      <c r="C4" s="5" t="s">
        <v>108</v>
      </c>
      <c r="D4" s="5" t="s">
        <v>1725</v>
      </c>
      <c r="E4" s="5" t="s">
        <v>1726</v>
      </c>
      <c r="F4" s="5" t="s">
        <v>1727</v>
      </c>
      <c r="G4" s="5" t="s">
        <v>1723</v>
      </c>
      <c r="J4" s="5" t="s">
        <v>2334</v>
      </c>
    </row>
    <row r="5" spans="1:10">
      <c r="A5" s="5">
        <v>4</v>
      </c>
      <c r="B5" s="5" t="s">
        <v>1715</v>
      </c>
      <c r="C5" s="5" t="s">
        <v>108</v>
      </c>
      <c r="D5" s="5" t="s">
        <v>1728</v>
      </c>
      <c r="E5" s="5" t="s">
        <v>1729</v>
      </c>
      <c r="F5" s="5" t="s">
        <v>1730</v>
      </c>
      <c r="G5" s="5" t="s">
        <v>1731</v>
      </c>
      <c r="J5" s="5" t="s">
        <v>2334</v>
      </c>
    </row>
    <row r="6" spans="1:10">
      <c r="A6" s="5">
        <v>5</v>
      </c>
      <c r="B6" s="5" t="s">
        <v>1715</v>
      </c>
      <c r="C6" s="5" t="s">
        <v>108</v>
      </c>
      <c r="D6" s="5" t="s">
        <v>1732</v>
      </c>
      <c r="E6" s="5" t="s">
        <v>1729</v>
      </c>
      <c r="F6" s="5" t="s">
        <v>1730</v>
      </c>
      <c r="G6" s="5" t="s">
        <v>1733</v>
      </c>
      <c r="H6" s="5" t="s">
        <v>1734</v>
      </c>
      <c r="J6" s="5" t="s">
        <v>2334</v>
      </c>
    </row>
    <row r="7" spans="1:10">
      <c r="A7" s="5">
        <v>6</v>
      </c>
      <c r="B7" s="5" t="s">
        <v>1715</v>
      </c>
      <c r="C7" s="5" t="s">
        <v>108</v>
      </c>
      <c r="D7" s="5" t="s">
        <v>1735</v>
      </c>
      <c r="E7" s="5" t="s">
        <v>1736</v>
      </c>
      <c r="F7" s="5" t="s">
        <v>1737</v>
      </c>
      <c r="G7" s="5" t="s">
        <v>1738</v>
      </c>
      <c r="H7" s="5" t="s">
        <v>1739</v>
      </c>
      <c r="J7" s="5" t="s">
        <v>2334</v>
      </c>
    </row>
    <row r="8" spans="1:10">
      <c r="A8" s="5">
        <v>7</v>
      </c>
      <c r="B8" s="5" t="s">
        <v>1715</v>
      </c>
      <c r="C8" s="5" t="s">
        <v>108</v>
      </c>
      <c r="D8" s="5" t="s">
        <v>1740</v>
      </c>
      <c r="E8" s="5" t="s">
        <v>1741</v>
      </c>
      <c r="F8" s="5" t="s">
        <v>1742</v>
      </c>
      <c r="G8" s="5" t="s">
        <v>1743</v>
      </c>
      <c r="H8" s="5" t="s">
        <v>1744</v>
      </c>
      <c r="J8" s="5" t="s">
        <v>2334</v>
      </c>
    </row>
    <row r="9" spans="1:10">
      <c r="A9" s="5">
        <v>8</v>
      </c>
      <c r="B9" s="5" t="s">
        <v>1715</v>
      </c>
      <c r="C9" s="5" t="s">
        <v>108</v>
      </c>
      <c r="D9" s="5" t="s">
        <v>1745</v>
      </c>
      <c r="E9" s="5" t="s">
        <v>1746</v>
      </c>
      <c r="F9" s="5" t="s">
        <v>1747</v>
      </c>
      <c r="G9" s="5" t="s">
        <v>1748</v>
      </c>
      <c r="H9" s="5" t="s">
        <v>1749</v>
      </c>
      <c r="J9" s="5" t="s">
        <v>2334</v>
      </c>
    </row>
    <row r="10" spans="1:10">
      <c r="A10" s="5">
        <v>9</v>
      </c>
      <c r="B10" s="5" t="s">
        <v>1715</v>
      </c>
      <c r="C10" s="5" t="s">
        <v>108</v>
      </c>
      <c r="D10" s="5" t="s">
        <v>1750</v>
      </c>
      <c r="E10" s="5" t="s">
        <v>1751</v>
      </c>
      <c r="F10" s="5" t="s">
        <v>1752</v>
      </c>
      <c r="G10" s="5" t="s">
        <v>1753</v>
      </c>
      <c r="J10" s="5" t="s">
        <v>2334</v>
      </c>
    </row>
    <row r="11" spans="1:10">
      <c r="A11" s="5">
        <v>10</v>
      </c>
      <c r="B11" s="5" t="s">
        <v>1715</v>
      </c>
      <c r="C11" s="5" t="s">
        <v>108</v>
      </c>
      <c r="D11" s="5" t="s">
        <v>1754</v>
      </c>
      <c r="E11" s="5" t="s">
        <v>1755</v>
      </c>
      <c r="F11" s="5" t="s">
        <v>1756</v>
      </c>
      <c r="G11" s="5" t="s">
        <v>1757</v>
      </c>
      <c r="H11" s="5" t="s">
        <v>1758</v>
      </c>
      <c r="J11" s="5" t="s">
        <v>2334</v>
      </c>
    </row>
    <row r="12" spans="1:10">
      <c r="A12" s="5">
        <v>11</v>
      </c>
      <c r="B12" s="5" t="s">
        <v>1715</v>
      </c>
      <c r="C12" s="5" t="s">
        <v>108</v>
      </c>
      <c r="D12" s="5" t="s">
        <v>1759</v>
      </c>
      <c r="E12" s="5" t="s">
        <v>1760</v>
      </c>
      <c r="F12" s="5" t="s">
        <v>1761</v>
      </c>
      <c r="G12" s="5" t="s">
        <v>1719</v>
      </c>
      <c r="H12" s="5" t="s">
        <v>1762</v>
      </c>
      <c r="J12" s="5" t="s">
        <v>2334</v>
      </c>
    </row>
    <row r="13" spans="1:10">
      <c r="A13" s="5">
        <v>12</v>
      </c>
      <c r="B13" s="5" t="s">
        <v>1715</v>
      </c>
      <c r="C13" s="5" t="s">
        <v>108</v>
      </c>
      <c r="D13" s="5" t="s">
        <v>1763</v>
      </c>
      <c r="E13" s="5" t="s">
        <v>1764</v>
      </c>
      <c r="F13" s="5" t="s">
        <v>1765</v>
      </c>
      <c r="G13" s="5" t="s">
        <v>1719</v>
      </c>
      <c r="J13" s="5" t="s">
        <v>2334</v>
      </c>
    </row>
    <row r="14" spans="1:10">
      <c r="A14" s="5">
        <v>13</v>
      </c>
      <c r="B14" s="5" t="s">
        <v>1715</v>
      </c>
      <c r="C14" s="5" t="s">
        <v>108</v>
      </c>
      <c r="D14" s="5" t="s">
        <v>1766</v>
      </c>
      <c r="E14" s="5" t="s">
        <v>2410</v>
      </c>
      <c r="F14" s="5" t="s">
        <v>1767</v>
      </c>
      <c r="G14" s="5" t="s">
        <v>1768</v>
      </c>
      <c r="H14" s="5" t="s">
        <v>1769</v>
      </c>
      <c r="J14" s="5" t="s">
        <v>2334</v>
      </c>
    </row>
    <row r="15" spans="1:10">
      <c r="A15" s="5">
        <v>14</v>
      </c>
      <c r="B15" s="5" t="s">
        <v>1715</v>
      </c>
      <c r="C15" s="5" t="s">
        <v>108</v>
      </c>
      <c r="D15" s="5" t="s">
        <v>1770</v>
      </c>
      <c r="E15" s="5" t="s">
        <v>1771</v>
      </c>
      <c r="F15" s="5" t="s">
        <v>1772</v>
      </c>
      <c r="G15" s="5" t="s">
        <v>1743</v>
      </c>
      <c r="H15" s="5" t="s">
        <v>1773</v>
      </c>
      <c r="J15" s="5" t="s">
        <v>2334</v>
      </c>
    </row>
    <row r="16" spans="1:10">
      <c r="A16" s="5">
        <v>15</v>
      </c>
      <c r="B16" s="5" t="s">
        <v>1715</v>
      </c>
      <c r="C16" s="5" t="s">
        <v>108</v>
      </c>
      <c r="D16" s="5" t="s">
        <v>1774</v>
      </c>
      <c r="E16" s="5" t="s">
        <v>1775</v>
      </c>
      <c r="F16" s="5" t="s">
        <v>1776</v>
      </c>
      <c r="G16" s="5" t="s">
        <v>1777</v>
      </c>
      <c r="J16" s="5" t="s">
        <v>2334</v>
      </c>
    </row>
    <row r="17" spans="1:10">
      <c r="A17" s="5">
        <v>16</v>
      </c>
      <c r="B17" s="5" t="s">
        <v>1715</v>
      </c>
      <c r="C17" s="5" t="s">
        <v>108</v>
      </c>
      <c r="D17" s="5" t="s">
        <v>1778</v>
      </c>
      <c r="E17" s="5" t="s">
        <v>1779</v>
      </c>
      <c r="F17" s="5" t="s">
        <v>1780</v>
      </c>
      <c r="G17" s="5" t="s">
        <v>1781</v>
      </c>
      <c r="H17" s="5" t="s">
        <v>1782</v>
      </c>
      <c r="J17" s="5" t="s">
        <v>2334</v>
      </c>
    </row>
    <row r="18" spans="1:10">
      <c r="A18" s="5">
        <v>17</v>
      </c>
      <c r="B18" s="5" t="s">
        <v>1715</v>
      </c>
      <c r="C18" s="5" t="s">
        <v>108</v>
      </c>
      <c r="D18" s="5" t="s">
        <v>1783</v>
      </c>
      <c r="E18" s="5" t="s">
        <v>1784</v>
      </c>
      <c r="F18" s="5" t="s">
        <v>1785</v>
      </c>
      <c r="G18" s="5" t="s">
        <v>1786</v>
      </c>
      <c r="H18" s="5" t="s">
        <v>1787</v>
      </c>
      <c r="J18" s="5" t="s">
        <v>2334</v>
      </c>
    </row>
    <row r="19" spans="1:10">
      <c r="A19" s="5">
        <v>18</v>
      </c>
      <c r="B19" s="5" t="s">
        <v>1715</v>
      </c>
      <c r="C19" s="5" t="s">
        <v>108</v>
      </c>
      <c r="D19" s="5" t="s">
        <v>1788</v>
      </c>
      <c r="E19" s="5" t="s">
        <v>1789</v>
      </c>
      <c r="F19" s="5" t="s">
        <v>1790</v>
      </c>
      <c r="G19" s="5" t="s">
        <v>1791</v>
      </c>
      <c r="J19" s="5" t="s">
        <v>2334</v>
      </c>
    </row>
    <row r="20" spans="1:10">
      <c r="A20" s="5">
        <v>19</v>
      </c>
      <c r="B20" s="5" t="s">
        <v>1715</v>
      </c>
      <c r="C20" s="5" t="s">
        <v>108</v>
      </c>
      <c r="D20" s="5" t="s">
        <v>1792</v>
      </c>
      <c r="E20" s="5" t="s">
        <v>1793</v>
      </c>
      <c r="F20" s="5" t="s">
        <v>1794</v>
      </c>
      <c r="G20" s="5" t="s">
        <v>1795</v>
      </c>
      <c r="H20" s="5" t="s">
        <v>1796</v>
      </c>
      <c r="J20" s="5" t="s">
        <v>2334</v>
      </c>
    </row>
    <row r="21" spans="1:10">
      <c r="A21" s="5">
        <v>20</v>
      </c>
      <c r="B21" s="5" t="s">
        <v>1715</v>
      </c>
      <c r="C21" s="5" t="s">
        <v>108</v>
      </c>
      <c r="D21" s="5" t="s">
        <v>1797</v>
      </c>
      <c r="E21" s="5" t="s">
        <v>1798</v>
      </c>
      <c r="F21" s="5" t="s">
        <v>1799</v>
      </c>
      <c r="G21" s="5" t="s">
        <v>1800</v>
      </c>
      <c r="H21" s="5" t="s">
        <v>1801</v>
      </c>
      <c r="J21" s="5" t="s">
        <v>2334</v>
      </c>
    </row>
    <row r="22" spans="1:10">
      <c r="A22" s="5">
        <v>21</v>
      </c>
      <c r="B22" s="5" t="s">
        <v>1715</v>
      </c>
      <c r="C22" s="5" t="s">
        <v>108</v>
      </c>
      <c r="D22" s="5" t="s">
        <v>1802</v>
      </c>
      <c r="E22" s="5" t="s">
        <v>1803</v>
      </c>
      <c r="F22" s="5" t="s">
        <v>1804</v>
      </c>
      <c r="G22" s="5" t="s">
        <v>1805</v>
      </c>
      <c r="J22" s="5" t="s">
        <v>2334</v>
      </c>
    </row>
    <row r="23" spans="1:10">
      <c r="A23" s="5">
        <v>22</v>
      </c>
      <c r="B23" s="5" t="s">
        <v>1715</v>
      </c>
      <c r="C23" s="5" t="s">
        <v>108</v>
      </c>
      <c r="D23" s="5" t="s">
        <v>1806</v>
      </c>
      <c r="E23" s="5" t="s">
        <v>1807</v>
      </c>
      <c r="F23" s="5" t="s">
        <v>1808</v>
      </c>
      <c r="G23" s="5" t="s">
        <v>1809</v>
      </c>
      <c r="H23" s="5" t="s">
        <v>1810</v>
      </c>
      <c r="J23" s="5" t="s">
        <v>2334</v>
      </c>
    </row>
    <row r="24" spans="1:10">
      <c r="A24" s="5">
        <v>23</v>
      </c>
      <c r="B24" s="5" t="s">
        <v>1715</v>
      </c>
      <c r="C24" s="5" t="s">
        <v>108</v>
      </c>
      <c r="D24" s="5" t="s">
        <v>1811</v>
      </c>
      <c r="E24" s="5" t="s">
        <v>1812</v>
      </c>
      <c r="F24" s="5" t="s">
        <v>1813</v>
      </c>
      <c r="G24" s="5" t="s">
        <v>1814</v>
      </c>
      <c r="H24" s="5" t="s">
        <v>1815</v>
      </c>
      <c r="J24" s="5" t="s">
        <v>2334</v>
      </c>
    </row>
    <row r="25" spans="1:10">
      <c r="A25" s="5">
        <v>24</v>
      </c>
      <c r="B25" s="5" t="s">
        <v>1715</v>
      </c>
      <c r="C25" s="5" t="s">
        <v>108</v>
      </c>
      <c r="D25" s="5" t="s">
        <v>1816</v>
      </c>
      <c r="E25" s="5" t="s">
        <v>1817</v>
      </c>
      <c r="F25" s="5" t="s">
        <v>1818</v>
      </c>
      <c r="G25" s="5" t="s">
        <v>1819</v>
      </c>
      <c r="H25" s="5" t="s">
        <v>1820</v>
      </c>
      <c r="J25" s="5" t="s">
        <v>2334</v>
      </c>
    </row>
    <row r="26" spans="1:10">
      <c r="A26" s="5">
        <v>25</v>
      </c>
      <c r="B26" s="5" t="s">
        <v>1715</v>
      </c>
      <c r="C26" s="5" t="s">
        <v>108</v>
      </c>
      <c r="D26" s="5" t="s">
        <v>1821</v>
      </c>
      <c r="E26" s="5" t="s">
        <v>1822</v>
      </c>
      <c r="F26" s="5" t="s">
        <v>1823</v>
      </c>
      <c r="G26" s="5" t="s">
        <v>1723</v>
      </c>
      <c r="H26" s="5" t="s">
        <v>1824</v>
      </c>
      <c r="J26" s="5" t="s">
        <v>2334</v>
      </c>
    </row>
    <row r="27" spans="1:10">
      <c r="A27" s="5">
        <v>26</v>
      </c>
      <c r="B27" s="5" t="s">
        <v>1715</v>
      </c>
      <c r="C27" s="5" t="s">
        <v>108</v>
      </c>
      <c r="D27" s="5" t="s">
        <v>1825</v>
      </c>
      <c r="E27" s="5" t="s">
        <v>1826</v>
      </c>
      <c r="F27" s="5" t="s">
        <v>1827</v>
      </c>
      <c r="G27" s="5" t="s">
        <v>1723</v>
      </c>
      <c r="J27" s="5" t="s">
        <v>2334</v>
      </c>
    </row>
    <row r="28" spans="1:10">
      <c r="A28" s="5">
        <v>27</v>
      </c>
      <c r="B28" s="5" t="s">
        <v>1715</v>
      </c>
      <c r="C28" s="5" t="s">
        <v>108</v>
      </c>
      <c r="D28" s="5" t="s">
        <v>1828</v>
      </c>
      <c r="E28" s="5" t="s">
        <v>1829</v>
      </c>
      <c r="F28" s="5" t="s">
        <v>1830</v>
      </c>
      <c r="G28" s="5" t="s">
        <v>1831</v>
      </c>
      <c r="H28" s="5" t="s">
        <v>1832</v>
      </c>
      <c r="J28" s="5" t="s">
        <v>2334</v>
      </c>
    </row>
    <row r="29" spans="1:10">
      <c r="A29" s="5">
        <v>28</v>
      </c>
      <c r="B29" s="5" t="s">
        <v>1715</v>
      </c>
      <c r="C29" s="5" t="s">
        <v>108</v>
      </c>
      <c r="D29" s="5" t="s">
        <v>1833</v>
      </c>
      <c r="E29" s="5" t="s">
        <v>1834</v>
      </c>
      <c r="F29" s="5" t="s">
        <v>1835</v>
      </c>
      <c r="G29" s="5" t="s">
        <v>1836</v>
      </c>
      <c r="H29" s="5" t="s">
        <v>1837</v>
      </c>
      <c r="J29" s="5" t="s">
        <v>2334</v>
      </c>
    </row>
    <row r="30" spans="1:10">
      <c r="A30" s="5">
        <v>29</v>
      </c>
      <c r="B30" s="5" t="s">
        <v>1715</v>
      </c>
      <c r="C30" s="5" t="s">
        <v>108</v>
      </c>
      <c r="D30" s="5" t="s">
        <v>1838</v>
      </c>
      <c r="E30" s="5" t="s">
        <v>1839</v>
      </c>
      <c r="F30" s="5" t="s">
        <v>1840</v>
      </c>
      <c r="G30" s="5" t="s">
        <v>1841</v>
      </c>
      <c r="H30" s="5" t="s">
        <v>1842</v>
      </c>
      <c r="J30" s="5" t="s">
        <v>2334</v>
      </c>
    </row>
    <row r="31" spans="1:10">
      <c r="A31" s="5">
        <v>30</v>
      </c>
      <c r="B31" s="5" t="s">
        <v>1715</v>
      </c>
      <c r="C31" s="5" t="s">
        <v>108</v>
      </c>
      <c r="D31" s="5" t="s">
        <v>1843</v>
      </c>
      <c r="E31" s="5" t="s">
        <v>1844</v>
      </c>
      <c r="F31" s="5" t="s">
        <v>1845</v>
      </c>
      <c r="G31" s="5" t="s">
        <v>1841</v>
      </c>
      <c r="H31" s="5" t="s">
        <v>1846</v>
      </c>
      <c r="J31" s="5" t="s">
        <v>2334</v>
      </c>
    </row>
    <row r="32" spans="1:10">
      <c r="A32" s="5">
        <v>31</v>
      </c>
      <c r="B32" s="5" t="s">
        <v>1715</v>
      </c>
      <c r="C32" s="5" t="s">
        <v>108</v>
      </c>
      <c r="D32" s="5" t="s">
        <v>1847</v>
      </c>
      <c r="E32" s="5" t="s">
        <v>1848</v>
      </c>
      <c r="F32" s="5" t="s">
        <v>1849</v>
      </c>
      <c r="G32" s="5" t="s">
        <v>1841</v>
      </c>
      <c r="H32" s="5" t="s">
        <v>1850</v>
      </c>
      <c r="J32" s="5" t="s">
        <v>2334</v>
      </c>
    </row>
    <row r="33" spans="1:10">
      <c r="A33" s="5">
        <v>32</v>
      </c>
      <c r="B33" s="5" t="s">
        <v>1715</v>
      </c>
      <c r="C33" s="5" t="s">
        <v>108</v>
      </c>
      <c r="D33" s="5" t="s">
        <v>1851</v>
      </c>
      <c r="E33" s="5" t="s">
        <v>1852</v>
      </c>
      <c r="F33" s="5" t="s">
        <v>1853</v>
      </c>
      <c r="G33" s="5" t="s">
        <v>1854</v>
      </c>
      <c r="H33" s="5" t="s">
        <v>1855</v>
      </c>
      <c r="J33" s="5" t="s">
        <v>2334</v>
      </c>
    </row>
    <row r="34" spans="1:10">
      <c r="A34" s="5">
        <v>33</v>
      </c>
      <c r="B34" s="5" t="s">
        <v>1715</v>
      </c>
      <c r="C34" s="5" t="s">
        <v>108</v>
      </c>
      <c r="D34" s="5" t="s">
        <v>1856</v>
      </c>
      <c r="E34" s="5" t="s">
        <v>1857</v>
      </c>
      <c r="F34" s="5" t="s">
        <v>1858</v>
      </c>
      <c r="G34" s="5" t="s">
        <v>1841</v>
      </c>
      <c r="H34" s="5" t="s">
        <v>1859</v>
      </c>
      <c r="J34" s="5" t="s">
        <v>2334</v>
      </c>
    </row>
    <row r="35" spans="1:10">
      <c r="A35" s="5">
        <v>34</v>
      </c>
      <c r="B35" s="5" t="s">
        <v>1715</v>
      </c>
      <c r="C35" s="5" t="s">
        <v>108</v>
      </c>
      <c r="D35" s="5" t="s">
        <v>1860</v>
      </c>
      <c r="E35" s="5" t="s">
        <v>1861</v>
      </c>
      <c r="F35" s="5" t="s">
        <v>1862</v>
      </c>
      <c r="G35" s="5" t="s">
        <v>1863</v>
      </c>
      <c r="H35" s="5" t="s">
        <v>1864</v>
      </c>
      <c r="J35" s="5" t="s">
        <v>2334</v>
      </c>
    </row>
    <row r="36" spans="1:10">
      <c r="A36" s="5">
        <v>35</v>
      </c>
      <c r="B36" s="5" t="s">
        <v>1715</v>
      </c>
      <c r="C36" s="5" t="s">
        <v>108</v>
      </c>
      <c r="D36" s="5" t="s">
        <v>1865</v>
      </c>
      <c r="E36" s="5" t="s">
        <v>1866</v>
      </c>
      <c r="F36" s="5" t="s">
        <v>1867</v>
      </c>
      <c r="G36" s="5" t="s">
        <v>1868</v>
      </c>
      <c r="H36" s="5" t="s">
        <v>1869</v>
      </c>
      <c r="J36" s="5" t="s">
        <v>2334</v>
      </c>
    </row>
    <row r="37" spans="1:10">
      <c r="A37" s="5">
        <v>36</v>
      </c>
      <c r="B37" s="5" t="s">
        <v>1715</v>
      </c>
      <c r="C37" s="5" t="s">
        <v>108</v>
      </c>
      <c r="D37" s="5" t="s">
        <v>1870</v>
      </c>
      <c r="E37" s="5" t="s">
        <v>1871</v>
      </c>
      <c r="F37" s="5" t="s">
        <v>1872</v>
      </c>
      <c r="G37" s="5" t="s">
        <v>1873</v>
      </c>
      <c r="H37" s="5" t="s">
        <v>1874</v>
      </c>
      <c r="J37" s="5" t="s">
        <v>2334</v>
      </c>
    </row>
    <row r="38" spans="1:10">
      <c r="A38" s="5">
        <v>37</v>
      </c>
      <c r="B38" s="5" t="s">
        <v>1715</v>
      </c>
      <c r="C38" s="5" t="s">
        <v>108</v>
      </c>
      <c r="D38" s="5" t="s">
        <v>1875</v>
      </c>
      <c r="E38" s="5" t="s">
        <v>1876</v>
      </c>
      <c r="F38" s="5" t="s">
        <v>1877</v>
      </c>
      <c r="G38" s="5" t="s">
        <v>1878</v>
      </c>
      <c r="H38" s="5" t="s">
        <v>1879</v>
      </c>
      <c r="J38" s="5" t="s">
        <v>2334</v>
      </c>
    </row>
    <row r="39" spans="1:10">
      <c r="A39" s="5">
        <v>38</v>
      </c>
      <c r="B39" s="5" t="s">
        <v>1715</v>
      </c>
      <c r="C39" s="5" t="s">
        <v>108</v>
      </c>
      <c r="D39" s="5" t="s">
        <v>1880</v>
      </c>
      <c r="E39" s="5" t="s">
        <v>1881</v>
      </c>
      <c r="F39" s="5" t="s">
        <v>1882</v>
      </c>
      <c r="G39" s="5" t="s">
        <v>1883</v>
      </c>
      <c r="H39" s="5" t="s">
        <v>1869</v>
      </c>
      <c r="J39" s="5" t="s">
        <v>2334</v>
      </c>
    </row>
    <row r="40" spans="1:10">
      <c r="A40" s="5">
        <v>39</v>
      </c>
      <c r="B40" s="5" t="s">
        <v>1715</v>
      </c>
      <c r="C40" s="5" t="s">
        <v>108</v>
      </c>
      <c r="D40" s="5" t="s">
        <v>1884</v>
      </c>
      <c r="E40" s="5" t="s">
        <v>1885</v>
      </c>
      <c r="F40" s="5" t="s">
        <v>1886</v>
      </c>
      <c r="G40" s="5" t="s">
        <v>1777</v>
      </c>
      <c r="H40" s="5" t="s">
        <v>1887</v>
      </c>
      <c r="J40" s="5" t="s">
        <v>2334</v>
      </c>
    </row>
    <row r="41" spans="1:10">
      <c r="A41" s="5">
        <v>40</v>
      </c>
      <c r="B41" s="5" t="s">
        <v>1715</v>
      </c>
      <c r="C41" s="5" t="s">
        <v>108</v>
      </c>
      <c r="D41" s="5" t="s">
        <v>1888</v>
      </c>
      <c r="E41" s="5" t="s">
        <v>1889</v>
      </c>
      <c r="F41" s="5" t="s">
        <v>1890</v>
      </c>
      <c r="G41" s="5" t="s">
        <v>1891</v>
      </c>
      <c r="H41" s="5" t="s">
        <v>1892</v>
      </c>
      <c r="J41" s="5" t="s">
        <v>2334</v>
      </c>
    </row>
    <row r="42" spans="1:10">
      <c r="A42" s="5">
        <v>41</v>
      </c>
      <c r="B42" s="5" t="s">
        <v>1715</v>
      </c>
      <c r="C42" s="5" t="s">
        <v>108</v>
      </c>
      <c r="D42" s="5" t="s">
        <v>1893</v>
      </c>
      <c r="E42" s="5" t="s">
        <v>1894</v>
      </c>
      <c r="F42" s="5" t="s">
        <v>1895</v>
      </c>
      <c r="G42" s="5" t="s">
        <v>1896</v>
      </c>
      <c r="H42" s="5" t="s">
        <v>1897</v>
      </c>
      <c r="J42" s="5" t="s">
        <v>2334</v>
      </c>
    </row>
    <row r="43" spans="1:10">
      <c r="A43" s="5">
        <v>42</v>
      </c>
      <c r="B43" s="5" t="s">
        <v>1715</v>
      </c>
      <c r="C43" s="5" t="s">
        <v>108</v>
      </c>
      <c r="D43" s="5" t="s">
        <v>1898</v>
      </c>
      <c r="E43" s="5" t="s">
        <v>1899</v>
      </c>
      <c r="F43" s="5" t="s">
        <v>1900</v>
      </c>
      <c r="G43" s="5" t="s">
        <v>1873</v>
      </c>
      <c r="H43" s="5" t="s">
        <v>1901</v>
      </c>
      <c r="J43" s="5" t="s">
        <v>2334</v>
      </c>
    </row>
    <row r="44" spans="1:10">
      <c r="A44" s="5">
        <v>43</v>
      </c>
      <c r="B44" s="5" t="s">
        <v>1715</v>
      </c>
      <c r="C44" s="5" t="s">
        <v>108</v>
      </c>
      <c r="D44" s="5" t="s">
        <v>1902</v>
      </c>
      <c r="E44" s="5" t="s">
        <v>1903</v>
      </c>
      <c r="F44" s="5" t="s">
        <v>1904</v>
      </c>
      <c r="G44" s="5" t="s">
        <v>1883</v>
      </c>
      <c r="H44" s="5" t="s">
        <v>1905</v>
      </c>
      <c r="J44" s="5" t="s">
        <v>2334</v>
      </c>
    </row>
    <row r="45" spans="1:10">
      <c r="A45" s="5">
        <v>44</v>
      </c>
      <c r="B45" s="5" t="s">
        <v>1715</v>
      </c>
      <c r="C45" s="5" t="s">
        <v>108</v>
      </c>
      <c r="D45" s="5" t="s">
        <v>1906</v>
      </c>
      <c r="E45" s="5" t="s">
        <v>1907</v>
      </c>
      <c r="F45" s="5" t="s">
        <v>1908</v>
      </c>
      <c r="G45" s="5" t="s">
        <v>1909</v>
      </c>
      <c r="H45" s="5" t="s">
        <v>1910</v>
      </c>
      <c r="J45" s="5" t="s">
        <v>2334</v>
      </c>
    </row>
    <row r="46" spans="1:10">
      <c r="A46" s="5">
        <v>45</v>
      </c>
      <c r="B46" s="5" t="s">
        <v>1715</v>
      </c>
      <c r="C46" s="5" t="s">
        <v>108</v>
      </c>
      <c r="D46" s="5" t="s">
        <v>1911</v>
      </c>
      <c r="E46" s="5" t="s">
        <v>1912</v>
      </c>
      <c r="F46" s="5" t="s">
        <v>1913</v>
      </c>
      <c r="G46" s="5" t="s">
        <v>1809</v>
      </c>
      <c r="H46" s="5" t="s">
        <v>1914</v>
      </c>
      <c r="J46" s="5" t="s">
        <v>2334</v>
      </c>
    </row>
    <row r="47" spans="1:10">
      <c r="A47" s="5">
        <v>46</v>
      </c>
      <c r="B47" s="5" t="s">
        <v>1715</v>
      </c>
      <c r="C47" s="5" t="s">
        <v>108</v>
      </c>
      <c r="D47" s="5" t="s">
        <v>1915</v>
      </c>
      <c r="E47" s="5" t="s">
        <v>1916</v>
      </c>
      <c r="F47" s="5" t="s">
        <v>1917</v>
      </c>
      <c r="G47" s="5" t="s">
        <v>1918</v>
      </c>
      <c r="H47" s="5" t="s">
        <v>1919</v>
      </c>
      <c r="J47" s="5" t="s">
        <v>2334</v>
      </c>
    </row>
    <row r="48" spans="1:10">
      <c r="A48" s="5">
        <v>47</v>
      </c>
      <c r="B48" s="5" t="s">
        <v>1715</v>
      </c>
      <c r="C48" s="5" t="s">
        <v>108</v>
      </c>
      <c r="D48" s="5" t="s">
        <v>1920</v>
      </c>
      <c r="E48" s="5" t="s">
        <v>1921</v>
      </c>
      <c r="F48" s="5" t="s">
        <v>1922</v>
      </c>
      <c r="G48" s="5" t="s">
        <v>1909</v>
      </c>
      <c r="H48" s="5" t="s">
        <v>1923</v>
      </c>
      <c r="J48" s="5" t="s">
        <v>2334</v>
      </c>
    </row>
    <row r="49" spans="1:10">
      <c r="A49" s="5">
        <v>48</v>
      </c>
      <c r="B49" s="5" t="s">
        <v>1715</v>
      </c>
      <c r="C49" s="5" t="s">
        <v>108</v>
      </c>
      <c r="D49" s="5" t="s">
        <v>1924</v>
      </c>
      <c r="E49" s="5" t="s">
        <v>1925</v>
      </c>
      <c r="F49" s="5" t="s">
        <v>1926</v>
      </c>
      <c r="G49" s="5" t="s">
        <v>1927</v>
      </c>
      <c r="H49" s="5" t="s">
        <v>1928</v>
      </c>
      <c r="J49" s="5" t="s">
        <v>2334</v>
      </c>
    </row>
    <row r="50" spans="1:10">
      <c r="A50" s="5">
        <v>49</v>
      </c>
      <c r="B50" s="5" t="s">
        <v>1715</v>
      </c>
      <c r="C50" s="5" t="s">
        <v>108</v>
      </c>
      <c r="D50" s="5" t="s">
        <v>1929</v>
      </c>
      <c r="E50" s="5" t="s">
        <v>1930</v>
      </c>
      <c r="F50" s="5" t="s">
        <v>1931</v>
      </c>
      <c r="G50" s="5" t="s">
        <v>1932</v>
      </c>
      <c r="H50" s="5" t="s">
        <v>1933</v>
      </c>
      <c r="J50" s="5" t="s">
        <v>2334</v>
      </c>
    </row>
    <row r="51" spans="1:10">
      <c r="A51" s="5">
        <v>50</v>
      </c>
      <c r="B51" s="5" t="s">
        <v>1715</v>
      </c>
      <c r="C51" s="5" t="s">
        <v>108</v>
      </c>
      <c r="D51" s="5" t="s">
        <v>1934</v>
      </c>
      <c r="E51" s="5" t="s">
        <v>1935</v>
      </c>
      <c r="F51" s="5" t="s">
        <v>1936</v>
      </c>
      <c r="G51" s="5" t="s">
        <v>1809</v>
      </c>
      <c r="H51" s="5" t="s">
        <v>1937</v>
      </c>
      <c r="J51" s="5" t="s">
        <v>2334</v>
      </c>
    </row>
    <row r="52" spans="1:10">
      <c r="A52" s="5">
        <v>51</v>
      </c>
      <c r="B52" s="5" t="s">
        <v>1715</v>
      </c>
      <c r="C52" s="5" t="s">
        <v>108</v>
      </c>
      <c r="D52" s="5" t="s">
        <v>1938</v>
      </c>
      <c r="E52" s="5" t="s">
        <v>1939</v>
      </c>
      <c r="F52" s="5" t="s">
        <v>1940</v>
      </c>
      <c r="G52" s="5" t="s">
        <v>1941</v>
      </c>
      <c r="H52" s="5" t="s">
        <v>1846</v>
      </c>
      <c r="J52" s="5" t="s">
        <v>2334</v>
      </c>
    </row>
    <row r="53" spans="1:10">
      <c r="A53" s="5">
        <v>52</v>
      </c>
      <c r="B53" s="5" t="s">
        <v>1715</v>
      </c>
      <c r="C53" s="5" t="s">
        <v>108</v>
      </c>
      <c r="D53" s="5" t="s">
        <v>1942</v>
      </c>
      <c r="E53" s="5" t="s">
        <v>1943</v>
      </c>
      <c r="F53" s="5" t="s">
        <v>1944</v>
      </c>
      <c r="G53" s="5" t="s">
        <v>1777</v>
      </c>
      <c r="H53" s="5" t="s">
        <v>1945</v>
      </c>
      <c r="J53" s="5" t="s">
        <v>2334</v>
      </c>
    </row>
    <row r="54" spans="1:10">
      <c r="A54" s="5">
        <v>53</v>
      </c>
      <c r="B54" s="5" t="s">
        <v>1715</v>
      </c>
      <c r="C54" s="5" t="s">
        <v>108</v>
      </c>
      <c r="D54" s="5" t="s">
        <v>1946</v>
      </c>
      <c r="E54" s="5" t="s">
        <v>1947</v>
      </c>
      <c r="F54" s="5" t="s">
        <v>1948</v>
      </c>
      <c r="G54" s="5" t="s">
        <v>1949</v>
      </c>
      <c r="H54" s="5" t="s">
        <v>1950</v>
      </c>
      <c r="J54" s="5" t="s">
        <v>2334</v>
      </c>
    </row>
    <row r="55" spans="1:10">
      <c r="A55" s="5">
        <v>54</v>
      </c>
      <c r="B55" s="5" t="s">
        <v>1715</v>
      </c>
      <c r="C55" s="5" t="s">
        <v>108</v>
      </c>
      <c r="D55" s="5" t="s">
        <v>1951</v>
      </c>
      <c r="E55" s="5" t="s">
        <v>1952</v>
      </c>
      <c r="F55" s="5" t="s">
        <v>1953</v>
      </c>
      <c r="G55" s="5" t="s">
        <v>1777</v>
      </c>
      <c r="H55" s="5" t="s">
        <v>1954</v>
      </c>
      <c r="J55" s="5" t="s">
        <v>2334</v>
      </c>
    </row>
    <row r="56" spans="1:10">
      <c r="A56" s="5">
        <v>55</v>
      </c>
      <c r="B56" s="5" t="s">
        <v>1715</v>
      </c>
      <c r="C56" s="5" t="s">
        <v>108</v>
      </c>
      <c r="D56" s="5" t="s">
        <v>1955</v>
      </c>
      <c r="E56" s="5" t="s">
        <v>1956</v>
      </c>
      <c r="F56" s="5" t="s">
        <v>1957</v>
      </c>
      <c r="G56" s="5" t="s">
        <v>1777</v>
      </c>
      <c r="H56" s="5" t="s">
        <v>1958</v>
      </c>
      <c r="J56" s="5" t="s">
        <v>2334</v>
      </c>
    </row>
    <row r="57" spans="1:10">
      <c r="A57" s="5">
        <v>56</v>
      </c>
      <c r="B57" s="5" t="s">
        <v>1715</v>
      </c>
      <c r="C57" s="5" t="s">
        <v>108</v>
      </c>
      <c r="D57" s="5" t="s">
        <v>1959</v>
      </c>
      <c r="E57" s="5" t="s">
        <v>1960</v>
      </c>
      <c r="F57" s="5" t="s">
        <v>1961</v>
      </c>
      <c r="G57" s="5" t="s">
        <v>1777</v>
      </c>
      <c r="H57" s="5" t="s">
        <v>1962</v>
      </c>
      <c r="J57" s="5" t="s">
        <v>2334</v>
      </c>
    </row>
    <row r="58" spans="1:10">
      <c r="A58" s="5">
        <v>57</v>
      </c>
      <c r="B58" s="5" t="s">
        <v>1715</v>
      </c>
      <c r="C58" s="5" t="s">
        <v>108</v>
      </c>
      <c r="D58" s="5" t="s">
        <v>1963</v>
      </c>
      <c r="E58" s="5" t="s">
        <v>1964</v>
      </c>
      <c r="F58" s="5" t="s">
        <v>1965</v>
      </c>
      <c r="G58" s="5" t="s">
        <v>1941</v>
      </c>
      <c r="H58" s="5" t="s">
        <v>1966</v>
      </c>
      <c r="J58" s="5" t="s">
        <v>2334</v>
      </c>
    </row>
    <row r="59" spans="1:10">
      <c r="A59" s="5">
        <v>58</v>
      </c>
      <c r="B59" s="5" t="s">
        <v>1715</v>
      </c>
      <c r="C59" s="5" t="s">
        <v>108</v>
      </c>
      <c r="D59" s="5" t="s">
        <v>1967</v>
      </c>
      <c r="E59" s="5" t="s">
        <v>1968</v>
      </c>
      <c r="F59" s="5" t="s">
        <v>1969</v>
      </c>
      <c r="G59" s="5" t="s">
        <v>1970</v>
      </c>
      <c r="H59" s="5" t="s">
        <v>1971</v>
      </c>
      <c r="J59" s="5" t="s">
        <v>2334</v>
      </c>
    </row>
    <row r="60" spans="1:10">
      <c r="A60" s="5">
        <v>59</v>
      </c>
      <c r="B60" s="5" t="s">
        <v>1715</v>
      </c>
      <c r="C60" s="5" t="s">
        <v>108</v>
      </c>
      <c r="D60" s="5" t="s">
        <v>1972</v>
      </c>
      <c r="E60" s="5" t="s">
        <v>1973</v>
      </c>
      <c r="F60" s="5" t="s">
        <v>1974</v>
      </c>
      <c r="G60" s="5" t="s">
        <v>1841</v>
      </c>
      <c r="H60" s="5" t="s">
        <v>1975</v>
      </c>
      <c r="J60" s="5" t="s">
        <v>2334</v>
      </c>
    </row>
    <row r="61" spans="1:10">
      <c r="A61" s="5">
        <v>60</v>
      </c>
      <c r="B61" s="5" t="s">
        <v>1715</v>
      </c>
      <c r="C61" s="5" t="s">
        <v>108</v>
      </c>
      <c r="D61" s="5" t="s">
        <v>1976</v>
      </c>
      <c r="E61" s="5" t="s">
        <v>1977</v>
      </c>
      <c r="F61" s="5" t="s">
        <v>1978</v>
      </c>
      <c r="G61" s="5" t="s">
        <v>1979</v>
      </c>
      <c r="H61" s="5" t="s">
        <v>1980</v>
      </c>
      <c r="J61" s="5" t="s">
        <v>2334</v>
      </c>
    </row>
    <row r="62" spans="1:10">
      <c r="A62" s="5">
        <v>61</v>
      </c>
      <c r="B62" s="5" t="s">
        <v>1715</v>
      </c>
      <c r="C62" s="5" t="s">
        <v>108</v>
      </c>
      <c r="D62" s="5" t="s">
        <v>1981</v>
      </c>
      <c r="E62" s="5" t="s">
        <v>1982</v>
      </c>
      <c r="F62" s="5" t="s">
        <v>1983</v>
      </c>
      <c r="G62" s="5" t="s">
        <v>1927</v>
      </c>
      <c r="H62" s="5" t="s">
        <v>1984</v>
      </c>
      <c r="J62" s="5" t="s">
        <v>2334</v>
      </c>
    </row>
    <row r="63" spans="1:10">
      <c r="A63" s="5">
        <v>62</v>
      </c>
      <c r="B63" s="5" t="s">
        <v>1715</v>
      </c>
      <c r="C63" s="5" t="s">
        <v>108</v>
      </c>
      <c r="D63" s="5" t="s">
        <v>1985</v>
      </c>
      <c r="E63" s="5" t="s">
        <v>1986</v>
      </c>
      <c r="F63" s="5" t="s">
        <v>1987</v>
      </c>
      <c r="G63" s="5" t="s">
        <v>1941</v>
      </c>
      <c r="H63" s="5" t="s">
        <v>1988</v>
      </c>
      <c r="J63" s="5" t="s">
        <v>2334</v>
      </c>
    </row>
    <row r="64" spans="1:10">
      <c r="A64" s="5">
        <v>63</v>
      </c>
      <c r="B64" s="5" t="s">
        <v>1715</v>
      </c>
      <c r="C64" s="5" t="s">
        <v>108</v>
      </c>
      <c r="D64" s="5" t="s">
        <v>1989</v>
      </c>
      <c r="E64" s="5" t="s">
        <v>1990</v>
      </c>
      <c r="F64" s="5" t="s">
        <v>1991</v>
      </c>
      <c r="G64" s="5" t="s">
        <v>1809</v>
      </c>
      <c r="J64" s="5" t="s">
        <v>2334</v>
      </c>
    </row>
    <row r="65" spans="1:10">
      <c r="A65" s="5">
        <v>64</v>
      </c>
      <c r="B65" s="5" t="s">
        <v>1715</v>
      </c>
      <c r="C65" s="5" t="s">
        <v>108</v>
      </c>
      <c r="D65" s="5" t="s">
        <v>1992</v>
      </c>
      <c r="E65" s="5" t="s">
        <v>1993</v>
      </c>
      <c r="F65" s="5" t="s">
        <v>1994</v>
      </c>
      <c r="G65" s="5" t="s">
        <v>1995</v>
      </c>
      <c r="H65" s="5" t="s">
        <v>1996</v>
      </c>
      <c r="J65" s="5" t="s">
        <v>2334</v>
      </c>
    </row>
    <row r="66" spans="1:10">
      <c r="A66" s="5">
        <v>65</v>
      </c>
      <c r="B66" s="5" t="s">
        <v>1715</v>
      </c>
      <c r="C66" s="5" t="s">
        <v>108</v>
      </c>
      <c r="D66" s="5" t="s">
        <v>1997</v>
      </c>
      <c r="E66" s="5" t="s">
        <v>1998</v>
      </c>
      <c r="F66" s="5" t="s">
        <v>1999</v>
      </c>
      <c r="G66" s="5" t="s">
        <v>1970</v>
      </c>
      <c r="H66" s="5" t="s">
        <v>2000</v>
      </c>
      <c r="J66" s="5" t="s">
        <v>2334</v>
      </c>
    </row>
    <row r="67" spans="1:10">
      <c r="A67" s="5">
        <v>66</v>
      </c>
      <c r="B67" s="5" t="s">
        <v>1715</v>
      </c>
      <c r="C67" s="5" t="s">
        <v>108</v>
      </c>
      <c r="D67" s="5" t="s">
        <v>2001</v>
      </c>
      <c r="E67" s="5" t="s">
        <v>2002</v>
      </c>
      <c r="F67" s="5" t="s">
        <v>2003</v>
      </c>
      <c r="G67" s="5" t="s">
        <v>2004</v>
      </c>
      <c r="H67" s="5" t="s">
        <v>2005</v>
      </c>
      <c r="J67" s="5" t="s">
        <v>2334</v>
      </c>
    </row>
    <row r="68" spans="1:10">
      <c r="A68" s="5">
        <v>67</v>
      </c>
      <c r="B68" s="5" t="s">
        <v>1715</v>
      </c>
      <c r="C68" s="5" t="s">
        <v>108</v>
      </c>
      <c r="D68" s="5" t="s">
        <v>2006</v>
      </c>
      <c r="E68" s="5" t="s">
        <v>2007</v>
      </c>
      <c r="F68" s="5" t="s">
        <v>2008</v>
      </c>
      <c r="G68" s="5" t="s">
        <v>1970</v>
      </c>
      <c r="H68" s="5" t="s">
        <v>2009</v>
      </c>
      <c r="J68" s="5" t="s">
        <v>2334</v>
      </c>
    </row>
    <row r="69" spans="1:10">
      <c r="A69" s="5">
        <v>68</v>
      </c>
      <c r="B69" s="5" t="s">
        <v>1715</v>
      </c>
      <c r="C69" s="5" t="s">
        <v>108</v>
      </c>
      <c r="D69" s="5" t="s">
        <v>2010</v>
      </c>
      <c r="E69" s="5" t="s">
        <v>2011</v>
      </c>
      <c r="F69" s="5" t="s">
        <v>2012</v>
      </c>
      <c r="G69" s="5" t="s">
        <v>1979</v>
      </c>
      <c r="H69" s="5" t="s">
        <v>2013</v>
      </c>
      <c r="J69" s="5" t="s">
        <v>2334</v>
      </c>
    </row>
    <row r="70" spans="1:10">
      <c r="A70" s="5">
        <v>69</v>
      </c>
      <c r="B70" s="5" t="s">
        <v>1715</v>
      </c>
      <c r="C70" s="5" t="s">
        <v>108</v>
      </c>
      <c r="D70" s="5" t="s">
        <v>2014</v>
      </c>
      <c r="E70" s="5" t="s">
        <v>2015</v>
      </c>
      <c r="F70" s="5" t="s">
        <v>2016</v>
      </c>
      <c r="G70" s="5" t="s">
        <v>1970</v>
      </c>
      <c r="H70" s="5" t="s">
        <v>2017</v>
      </c>
      <c r="J70" s="5" t="s">
        <v>2334</v>
      </c>
    </row>
    <row r="71" spans="1:10">
      <c r="A71" s="5">
        <v>70</v>
      </c>
      <c r="B71" s="5" t="s">
        <v>1715</v>
      </c>
      <c r="C71" s="5" t="s">
        <v>108</v>
      </c>
      <c r="D71" s="5" t="s">
        <v>2018</v>
      </c>
      <c r="E71" s="5" t="s">
        <v>2019</v>
      </c>
      <c r="F71" s="5" t="s">
        <v>2020</v>
      </c>
      <c r="G71" s="5" t="s">
        <v>2021</v>
      </c>
      <c r="H71" s="5" t="s">
        <v>2022</v>
      </c>
      <c r="J71" s="5" t="s">
        <v>2334</v>
      </c>
    </row>
    <row r="72" spans="1:10">
      <c r="A72" s="5">
        <v>71</v>
      </c>
      <c r="B72" s="5" t="s">
        <v>1715</v>
      </c>
      <c r="C72" s="5" t="s">
        <v>108</v>
      </c>
      <c r="D72" s="5" t="s">
        <v>2023</v>
      </c>
      <c r="E72" s="5" t="s">
        <v>2019</v>
      </c>
      <c r="F72" s="5" t="s">
        <v>2024</v>
      </c>
      <c r="G72" s="5" t="s">
        <v>2025</v>
      </c>
      <c r="J72" s="5" t="s">
        <v>2334</v>
      </c>
    </row>
    <row r="73" spans="1:10">
      <c r="A73" s="5">
        <v>72</v>
      </c>
      <c r="B73" s="5" t="s">
        <v>1715</v>
      </c>
      <c r="C73" s="5" t="s">
        <v>108</v>
      </c>
      <c r="D73" s="5" t="s">
        <v>2026</v>
      </c>
      <c r="E73" s="5" t="s">
        <v>2027</v>
      </c>
      <c r="F73" s="5" t="s">
        <v>2028</v>
      </c>
      <c r="G73" s="5" t="s">
        <v>2029</v>
      </c>
      <c r="H73" s="5" t="s">
        <v>2030</v>
      </c>
      <c r="J73" s="5" t="s">
        <v>2334</v>
      </c>
    </row>
    <row r="74" spans="1:10">
      <c r="A74" s="5">
        <v>73</v>
      </c>
      <c r="B74" s="5" t="s">
        <v>1715</v>
      </c>
      <c r="C74" s="5" t="s">
        <v>108</v>
      </c>
      <c r="D74" s="5" t="s">
        <v>2031</v>
      </c>
      <c r="E74" s="5" t="s">
        <v>2032</v>
      </c>
      <c r="F74" s="5" t="s">
        <v>2033</v>
      </c>
      <c r="G74" s="5" t="s">
        <v>2034</v>
      </c>
      <c r="H74" s="5" t="s">
        <v>2030</v>
      </c>
      <c r="J74" s="5" t="s">
        <v>2334</v>
      </c>
    </row>
    <row r="75" spans="1:10">
      <c r="A75" s="5">
        <v>74</v>
      </c>
      <c r="B75" s="5" t="s">
        <v>1715</v>
      </c>
      <c r="C75" s="5" t="s">
        <v>108</v>
      </c>
      <c r="D75" s="5" t="s">
        <v>2035</v>
      </c>
      <c r="E75" s="5" t="s">
        <v>2036</v>
      </c>
      <c r="F75" s="5" t="s">
        <v>2037</v>
      </c>
      <c r="G75" s="5" t="s">
        <v>2038</v>
      </c>
      <c r="H75" s="5" t="s">
        <v>2039</v>
      </c>
      <c r="J75" s="5" t="s">
        <v>2334</v>
      </c>
    </row>
    <row r="76" spans="1:10">
      <c r="A76" s="5">
        <v>75</v>
      </c>
      <c r="B76" s="5" t="s">
        <v>1715</v>
      </c>
      <c r="C76" s="5" t="s">
        <v>108</v>
      </c>
      <c r="D76" s="5" t="s">
        <v>2040</v>
      </c>
      <c r="E76" s="5" t="s">
        <v>2041</v>
      </c>
      <c r="F76" s="5" t="s">
        <v>2042</v>
      </c>
      <c r="G76" s="5" t="s">
        <v>2034</v>
      </c>
      <c r="H76" s="5" t="s">
        <v>2043</v>
      </c>
      <c r="J76" s="5" t="s">
        <v>2334</v>
      </c>
    </row>
    <row r="77" spans="1:10">
      <c r="A77" s="5">
        <v>76</v>
      </c>
      <c r="B77" s="5" t="s">
        <v>1715</v>
      </c>
      <c r="C77" s="5" t="s">
        <v>108</v>
      </c>
      <c r="D77" s="5" t="s">
        <v>2044</v>
      </c>
      <c r="E77" s="5" t="s">
        <v>2045</v>
      </c>
      <c r="F77" s="5" t="s">
        <v>2046</v>
      </c>
      <c r="G77" s="5" t="s">
        <v>1891</v>
      </c>
      <c r="H77" s="5" t="s">
        <v>2047</v>
      </c>
      <c r="J77" s="5" t="s">
        <v>2334</v>
      </c>
    </row>
    <row r="78" spans="1:10">
      <c r="A78" s="5">
        <v>77</v>
      </c>
      <c r="B78" s="5" t="s">
        <v>1715</v>
      </c>
      <c r="C78" s="5" t="s">
        <v>108</v>
      </c>
      <c r="D78" s="5" t="s">
        <v>2048</v>
      </c>
      <c r="E78" s="5" t="s">
        <v>2049</v>
      </c>
      <c r="F78" s="5" t="s">
        <v>2050</v>
      </c>
      <c r="G78" s="5" t="s">
        <v>2051</v>
      </c>
      <c r="H78" s="5" t="s">
        <v>2052</v>
      </c>
      <c r="J78" s="5" t="s">
        <v>2334</v>
      </c>
    </row>
    <row r="79" spans="1:10">
      <c r="A79" s="5">
        <v>78</v>
      </c>
      <c r="B79" s="5" t="s">
        <v>1715</v>
      </c>
      <c r="C79" s="5" t="s">
        <v>108</v>
      </c>
      <c r="D79" s="5" t="s">
        <v>2053</v>
      </c>
      <c r="E79" s="5" t="s">
        <v>2054</v>
      </c>
      <c r="F79" s="5" t="s">
        <v>2055</v>
      </c>
      <c r="G79" s="5" t="s">
        <v>2056</v>
      </c>
      <c r="H79" s="5" t="s">
        <v>2057</v>
      </c>
      <c r="J79" s="5" t="s">
        <v>2334</v>
      </c>
    </row>
    <row r="80" spans="1:10">
      <c r="A80" s="5">
        <v>79</v>
      </c>
      <c r="B80" s="5" t="s">
        <v>1715</v>
      </c>
      <c r="C80" s="5" t="s">
        <v>108</v>
      </c>
      <c r="D80" s="5" t="s">
        <v>2058</v>
      </c>
      <c r="E80" s="5" t="s">
        <v>2059</v>
      </c>
      <c r="F80" s="5" t="s">
        <v>2060</v>
      </c>
      <c r="G80" s="5" t="s">
        <v>2051</v>
      </c>
      <c r="H80" s="5" t="s">
        <v>2061</v>
      </c>
      <c r="J80" s="5" t="s">
        <v>2334</v>
      </c>
    </row>
    <row r="81" spans="1:10">
      <c r="A81" s="5">
        <v>80</v>
      </c>
      <c r="B81" s="5" t="s">
        <v>1715</v>
      </c>
      <c r="C81" s="5" t="s">
        <v>108</v>
      </c>
      <c r="D81" s="5" t="s">
        <v>2062</v>
      </c>
      <c r="E81" s="5" t="s">
        <v>2063</v>
      </c>
      <c r="F81" s="5" t="s">
        <v>2064</v>
      </c>
      <c r="G81" s="5" t="s">
        <v>2065</v>
      </c>
      <c r="H81" s="5" t="s">
        <v>2066</v>
      </c>
      <c r="J81" s="5" t="s">
        <v>2334</v>
      </c>
    </row>
    <row r="82" spans="1:10">
      <c r="A82" s="5">
        <v>81</v>
      </c>
      <c r="B82" s="5" t="s">
        <v>1715</v>
      </c>
      <c r="C82" s="5" t="s">
        <v>108</v>
      </c>
      <c r="D82" s="5" t="s">
        <v>2067</v>
      </c>
      <c r="E82" s="5" t="s">
        <v>2068</v>
      </c>
      <c r="F82" s="5" t="s">
        <v>2069</v>
      </c>
      <c r="G82" s="5" t="s">
        <v>2070</v>
      </c>
      <c r="H82" s="5" t="s">
        <v>2071</v>
      </c>
      <c r="J82" s="5" t="s">
        <v>2334</v>
      </c>
    </row>
    <row r="83" spans="1:10">
      <c r="A83" s="5">
        <v>82</v>
      </c>
      <c r="B83" s="5" t="s">
        <v>1715</v>
      </c>
      <c r="C83" s="5" t="s">
        <v>108</v>
      </c>
      <c r="D83" s="5" t="s">
        <v>2072</v>
      </c>
      <c r="E83" s="5" t="s">
        <v>2073</v>
      </c>
      <c r="F83" s="5" t="s">
        <v>2074</v>
      </c>
      <c r="G83" s="5" t="s">
        <v>1723</v>
      </c>
      <c r="H83" s="5" t="s">
        <v>2075</v>
      </c>
      <c r="J83" s="5" t="s">
        <v>2334</v>
      </c>
    </row>
    <row r="84" spans="1:10">
      <c r="A84" s="5">
        <v>83</v>
      </c>
      <c r="B84" s="5" t="s">
        <v>1715</v>
      </c>
      <c r="C84" s="5" t="s">
        <v>108</v>
      </c>
      <c r="D84" s="5" t="s">
        <v>2076</v>
      </c>
      <c r="E84" s="5" t="s">
        <v>2077</v>
      </c>
      <c r="F84" s="5" t="s">
        <v>2078</v>
      </c>
      <c r="G84" s="5" t="s">
        <v>1800</v>
      </c>
      <c r="H84" s="5" t="s">
        <v>2079</v>
      </c>
      <c r="J84" s="5" t="s">
        <v>2334</v>
      </c>
    </row>
    <row r="85" spans="1:10">
      <c r="A85" s="5">
        <v>84</v>
      </c>
      <c r="B85" s="5" t="s">
        <v>1715</v>
      </c>
      <c r="C85" s="5" t="s">
        <v>108</v>
      </c>
      <c r="D85" s="5" t="s">
        <v>2080</v>
      </c>
      <c r="E85" s="5" t="s">
        <v>2081</v>
      </c>
      <c r="F85" s="5" t="s">
        <v>2082</v>
      </c>
      <c r="G85" s="5" t="s">
        <v>1719</v>
      </c>
      <c r="J85" s="5" t="s">
        <v>2334</v>
      </c>
    </row>
    <row r="86" spans="1:10">
      <c r="A86" s="5">
        <v>85</v>
      </c>
      <c r="B86" s="5" t="s">
        <v>1715</v>
      </c>
      <c r="C86" s="5" t="s">
        <v>108</v>
      </c>
      <c r="D86" s="5" t="s">
        <v>2083</v>
      </c>
      <c r="E86" s="5" t="s">
        <v>2084</v>
      </c>
      <c r="F86" s="5" t="s">
        <v>2085</v>
      </c>
      <c r="G86" s="5" t="s">
        <v>1723</v>
      </c>
      <c r="H86" s="5" t="s">
        <v>2086</v>
      </c>
      <c r="J86" s="5" t="s">
        <v>2334</v>
      </c>
    </row>
    <row r="87" spans="1:10">
      <c r="A87" s="5">
        <v>86</v>
      </c>
      <c r="B87" s="5" t="s">
        <v>1715</v>
      </c>
      <c r="C87" s="5" t="s">
        <v>108</v>
      </c>
      <c r="D87" s="5" t="s">
        <v>2087</v>
      </c>
      <c r="E87" s="5" t="s">
        <v>2088</v>
      </c>
      <c r="F87" s="5" t="s">
        <v>2089</v>
      </c>
      <c r="G87" s="5" t="s">
        <v>2034</v>
      </c>
      <c r="H87" s="5" t="s">
        <v>2090</v>
      </c>
      <c r="J87" s="5" t="s">
        <v>2334</v>
      </c>
    </row>
    <row r="88" spans="1:10">
      <c r="A88" s="5">
        <v>87</v>
      </c>
      <c r="B88" s="5" t="s">
        <v>1715</v>
      </c>
      <c r="C88" s="5" t="s">
        <v>108</v>
      </c>
      <c r="D88" s="5" t="s">
        <v>2091</v>
      </c>
      <c r="E88" s="5" t="s">
        <v>2092</v>
      </c>
      <c r="F88" s="5" t="s">
        <v>2093</v>
      </c>
      <c r="G88" s="5" t="s">
        <v>2094</v>
      </c>
      <c r="H88" s="5" t="s">
        <v>2095</v>
      </c>
      <c r="J88" s="5" t="s">
        <v>2334</v>
      </c>
    </row>
    <row r="89" spans="1:10">
      <c r="A89" s="5">
        <v>88</v>
      </c>
      <c r="B89" s="5" t="s">
        <v>1715</v>
      </c>
      <c r="C89" s="5" t="s">
        <v>108</v>
      </c>
      <c r="D89" s="5" t="s">
        <v>2096</v>
      </c>
      <c r="E89" s="5" t="s">
        <v>2097</v>
      </c>
      <c r="F89" s="5" t="s">
        <v>2098</v>
      </c>
      <c r="G89" s="5" t="s">
        <v>2099</v>
      </c>
      <c r="H89" s="5" t="s">
        <v>2100</v>
      </c>
      <c r="J89" s="5" t="s">
        <v>2334</v>
      </c>
    </row>
    <row r="90" spans="1:10">
      <c r="A90" s="5">
        <v>89</v>
      </c>
      <c r="B90" s="5" t="s">
        <v>1715</v>
      </c>
      <c r="C90" s="5" t="s">
        <v>108</v>
      </c>
      <c r="D90" s="5" t="s">
        <v>2101</v>
      </c>
      <c r="E90" s="5" t="s">
        <v>2102</v>
      </c>
      <c r="F90" s="5" t="s">
        <v>2103</v>
      </c>
      <c r="G90" s="5" t="s">
        <v>2104</v>
      </c>
      <c r="H90" s="5" t="s">
        <v>2105</v>
      </c>
      <c r="J90" s="5" t="s">
        <v>2334</v>
      </c>
    </row>
    <row r="91" spans="1:10">
      <c r="A91" s="5">
        <v>90</v>
      </c>
      <c r="B91" s="5" t="s">
        <v>1715</v>
      </c>
      <c r="C91" s="5" t="s">
        <v>108</v>
      </c>
      <c r="D91" s="5" t="s">
        <v>2106</v>
      </c>
      <c r="E91" s="5" t="s">
        <v>2107</v>
      </c>
      <c r="F91" s="5" t="s">
        <v>2108</v>
      </c>
      <c r="G91" s="5" t="s">
        <v>2109</v>
      </c>
      <c r="J91" s="5" t="s">
        <v>2334</v>
      </c>
    </row>
    <row r="92" spans="1:10">
      <c r="A92" s="5">
        <v>91</v>
      </c>
      <c r="B92" s="5" t="s">
        <v>1715</v>
      </c>
      <c r="C92" s="5" t="s">
        <v>108</v>
      </c>
      <c r="D92" s="5" t="s">
        <v>2110</v>
      </c>
      <c r="E92" s="5" t="s">
        <v>2111</v>
      </c>
      <c r="F92" s="5" t="s">
        <v>2112</v>
      </c>
      <c r="G92" s="5" t="s">
        <v>2099</v>
      </c>
      <c r="H92" s="5" t="s">
        <v>2113</v>
      </c>
      <c r="J92" s="5" t="s">
        <v>2334</v>
      </c>
    </row>
    <row r="93" spans="1:10">
      <c r="A93" s="5">
        <v>92</v>
      </c>
      <c r="B93" s="5" t="s">
        <v>1715</v>
      </c>
      <c r="C93" s="5" t="s">
        <v>108</v>
      </c>
      <c r="D93" s="5" t="s">
        <v>2114</v>
      </c>
      <c r="E93" s="5" t="s">
        <v>2115</v>
      </c>
      <c r="F93" s="5" t="s">
        <v>2116</v>
      </c>
      <c r="G93" s="5" t="s">
        <v>2099</v>
      </c>
      <c r="H93" s="5" t="s">
        <v>2117</v>
      </c>
      <c r="J93" s="5" t="s">
        <v>2334</v>
      </c>
    </row>
    <row r="94" spans="1:10">
      <c r="A94" s="5">
        <v>93</v>
      </c>
      <c r="B94" s="5" t="s">
        <v>1715</v>
      </c>
      <c r="C94" s="5" t="s">
        <v>108</v>
      </c>
      <c r="D94" s="5" t="s">
        <v>2118</v>
      </c>
      <c r="E94" s="5" t="s">
        <v>2119</v>
      </c>
      <c r="F94" s="5" t="s">
        <v>2120</v>
      </c>
      <c r="G94" s="5" t="s">
        <v>1883</v>
      </c>
      <c r="H94" s="5" t="s">
        <v>2121</v>
      </c>
      <c r="J94" s="5" t="s">
        <v>2334</v>
      </c>
    </row>
    <row r="95" spans="1:10">
      <c r="A95" s="5">
        <v>94</v>
      </c>
      <c r="B95" s="5" t="s">
        <v>1715</v>
      </c>
      <c r="C95" s="5" t="s">
        <v>108</v>
      </c>
      <c r="D95" s="5" t="s">
        <v>2122</v>
      </c>
      <c r="E95" s="5" t="s">
        <v>2123</v>
      </c>
      <c r="F95" s="5" t="s">
        <v>2124</v>
      </c>
      <c r="G95" s="5" t="s">
        <v>1723</v>
      </c>
      <c r="H95" s="5" t="s">
        <v>2125</v>
      </c>
      <c r="J95" s="5" t="s">
        <v>2334</v>
      </c>
    </row>
    <row r="96" spans="1:10">
      <c r="A96" s="5">
        <v>95</v>
      </c>
      <c r="B96" s="5" t="s">
        <v>1715</v>
      </c>
      <c r="C96" s="5" t="s">
        <v>108</v>
      </c>
      <c r="D96" s="5" t="s">
        <v>2126</v>
      </c>
      <c r="E96" s="5" t="s">
        <v>2127</v>
      </c>
      <c r="F96" s="5" t="s">
        <v>2128</v>
      </c>
      <c r="G96" s="5" t="s">
        <v>2070</v>
      </c>
      <c r="H96" s="5" t="s">
        <v>2129</v>
      </c>
      <c r="J96" s="5" t="s">
        <v>2334</v>
      </c>
    </row>
    <row r="97" spans="1:10">
      <c r="A97" s="5">
        <v>96</v>
      </c>
      <c r="B97" s="5" t="s">
        <v>1715</v>
      </c>
      <c r="C97" s="5" t="s">
        <v>108</v>
      </c>
      <c r="D97" s="5" t="s">
        <v>2130</v>
      </c>
      <c r="E97" s="5" t="s">
        <v>2131</v>
      </c>
      <c r="F97" s="5" t="s">
        <v>2132</v>
      </c>
      <c r="G97" s="5" t="s">
        <v>2070</v>
      </c>
      <c r="H97" s="5" t="s">
        <v>2133</v>
      </c>
      <c r="J97" s="5" t="s">
        <v>2334</v>
      </c>
    </row>
    <row r="98" spans="1:10">
      <c r="A98" s="5">
        <v>97</v>
      </c>
      <c r="B98" s="5" t="s">
        <v>1715</v>
      </c>
      <c r="C98" s="5" t="s">
        <v>108</v>
      </c>
      <c r="D98" s="5" t="s">
        <v>2134</v>
      </c>
      <c r="E98" s="5" t="s">
        <v>2135</v>
      </c>
      <c r="F98" s="5" t="s">
        <v>2136</v>
      </c>
      <c r="G98" s="5" t="s">
        <v>2021</v>
      </c>
      <c r="H98" s="5" t="s">
        <v>2137</v>
      </c>
      <c r="J98" s="5" t="s">
        <v>2334</v>
      </c>
    </row>
    <row r="99" spans="1:10">
      <c r="A99" s="5">
        <v>98</v>
      </c>
      <c r="B99" s="5" t="s">
        <v>1715</v>
      </c>
      <c r="C99" s="5" t="s">
        <v>108</v>
      </c>
      <c r="D99" s="5" t="s">
        <v>2138</v>
      </c>
      <c r="E99" s="5" t="s">
        <v>2139</v>
      </c>
      <c r="F99" s="5" t="s">
        <v>2140</v>
      </c>
      <c r="G99" s="5" t="s">
        <v>2141</v>
      </c>
      <c r="H99" s="5" t="s">
        <v>2142</v>
      </c>
      <c r="J99" s="5" t="s">
        <v>2334</v>
      </c>
    </row>
    <row r="100" spans="1:10">
      <c r="A100" s="5">
        <v>99</v>
      </c>
      <c r="B100" s="5" t="s">
        <v>1715</v>
      </c>
      <c r="C100" s="5" t="s">
        <v>108</v>
      </c>
      <c r="D100" s="5" t="s">
        <v>2143</v>
      </c>
      <c r="E100" s="5" t="s">
        <v>2144</v>
      </c>
      <c r="F100" s="5" t="s">
        <v>2145</v>
      </c>
      <c r="G100" s="5" t="s">
        <v>1723</v>
      </c>
      <c r="H100" s="5" t="s">
        <v>2146</v>
      </c>
      <c r="J100" s="5" t="s">
        <v>2334</v>
      </c>
    </row>
    <row r="101" spans="1:10">
      <c r="A101" s="5">
        <v>100</v>
      </c>
      <c r="B101" s="5" t="s">
        <v>1715</v>
      </c>
      <c r="C101" s="5" t="s">
        <v>108</v>
      </c>
      <c r="D101" s="5" t="s">
        <v>2147</v>
      </c>
      <c r="E101" s="5" t="s">
        <v>2148</v>
      </c>
      <c r="F101" s="5" t="s">
        <v>2149</v>
      </c>
      <c r="G101" s="5" t="s">
        <v>1777</v>
      </c>
      <c r="H101" s="5" t="s">
        <v>2150</v>
      </c>
      <c r="J101" s="5" t="s">
        <v>2334</v>
      </c>
    </row>
    <row r="102" spans="1:10">
      <c r="A102" s="5">
        <v>101</v>
      </c>
      <c r="B102" s="5" t="s">
        <v>1715</v>
      </c>
      <c r="C102" s="5" t="s">
        <v>108</v>
      </c>
      <c r="D102" s="5" t="s">
        <v>2151</v>
      </c>
      <c r="E102" s="5" t="s">
        <v>2152</v>
      </c>
      <c r="F102" s="5" t="s">
        <v>2153</v>
      </c>
      <c r="G102" s="5" t="s">
        <v>1941</v>
      </c>
      <c r="J102" s="5" t="s">
        <v>2334</v>
      </c>
    </row>
    <row r="103" spans="1:10">
      <c r="A103" s="5">
        <v>102</v>
      </c>
      <c r="B103" s="5" t="s">
        <v>1715</v>
      </c>
      <c r="C103" s="5" t="s">
        <v>108</v>
      </c>
      <c r="D103" s="5" t="s">
        <v>2154</v>
      </c>
      <c r="E103" s="5" t="s">
        <v>2155</v>
      </c>
      <c r="F103" s="5" t="s">
        <v>2156</v>
      </c>
      <c r="G103" s="5" t="s">
        <v>1883</v>
      </c>
      <c r="H103" s="5" t="s">
        <v>2157</v>
      </c>
      <c r="J103" s="5" t="s">
        <v>2334</v>
      </c>
    </row>
    <row r="104" spans="1:10">
      <c r="A104" s="5">
        <v>103</v>
      </c>
      <c r="B104" s="5" t="s">
        <v>1715</v>
      </c>
      <c r="C104" s="5" t="s">
        <v>108</v>
      </c>
      <c r="D104" s="5" t="s">
        <v>2158</v>
      </c>
      <c r="E104" s="5" t="s">
        <v>2159</v>
      </c>
      <c r="F104" s="5" t="s">
        <v>2160</v>
      </c>
      <c r="G104" s="5" t="s">
        <v>1814</v>
      </c>
      <c r="H104" s="5" t="s">
        <v>2161</v>
      </c>
      <c r="J104" s="5" t="s">
        <v>2334</v>
      </c>
    </row>
    <row r="105" spans="1:10">
      <c r="A105" s="5">
        <v>104</v>
      </c>
      <c r="B105" s="5" t="s">
        <v>1715</v>
      </c>
      <c r="C105" s="5" t="s">
        <v>108</v>
      </c>
      <c r="D105" s="5" t="s">
        <v>2162</v>
      </c>
      <c r="E105" s="5" t="s">
        <v>2163</v>
      </c>
      <c r="F105" s="5" t="s">
        <v>2164</v>
      </c>
      <c r="G105" s="5" t="s">
        <v>1883</v>
      </c>
      <c r="H105" s="5" t="s">
        <v>2165</v>
      </c>
      <c r="J105" s="5" t="s">
        <v>2334</v>
      </c>
    </row>
    <row r="106" spans="1:10">
      <c r="A106" s="5">
        <v>105</v>
      </c>
      <c r="B106" s="5" t="s">
        <v>1715</v>
      </c>
      <c r="C106" s="5" t="s">
        <v>108</v>
      </c>
      <c r="D106" s="5" t="s">
        <v>2166</v>
      </c>
      <c r="E106" s="5" t="s">
        <v>2167</v>
      </c>
      <c r="F106" s="5" t="s">
        <v>2168</v>
      </c>
      <c r="G106" s="5" t="s">
        <v>1979</v>
      </c>
      <c r="H106" s="5" t="s">
        <v>2169</v>
      </c>
      <c r="J106" s="5" t="s">
        <v>2334</v>
      </c>
    </row>
    <row r="107" spans="1:10">
      <c r="A107" s="5">
        <v>106</v>
      </c>
      <c r="B107" s="5" t="s">
        <v>1715</v>
      </c>
      <c r="C107" s="5" t="s">
        <v>108</v>
      </c>
      <c r="D107" s="5" t="s">
        <v>2170</v>
      </c>
      <c r="E107" s="5" t="s">
        <v>2171</v>
      </c>
      <c r="F107" s="5" t="s">
        <v>2172</v>
      </c>
      <c r="G107" s="5" t="s">
        <v>2173</v>
      </c>
      <c r="H107" s="5" t="s">
        <v>2174</v>
      </c>
      <c r="J107" s="5" t="s">
        <v>2334</v>
      </c>
    </row>
    <row r="108" spans="1:10">
      <c r="A108" s="5">
        <v>107</v>
      </c>
      <c r="B108" s="5" t="s">
        <v>1715</v>
      </c>
      <c r="C108" s="5" t="s">
        <v>108</v>
      </c>
      <c r="D108" s="5" t="s">
        <v>2175</v>
      </c>
      <c r="E108" s="5" t="s">
        <v>2176</v>
      </c>
      <c r="F108" s="5" t="s">
        <v>2177</v>
      </c>
      <c r="G108" s="5" t="s">
        <v>2099</v>
      </c>
      <c r="J108" s="5" t="s">
        <v>2334</v>
      </c>
    </row>
    <row r="109" spans="1:10">
      <c r="A109" s="5">
        <v>108</v>
      </c>
      <c r="B109" s="5" t="s">
        <v>1715</v>
      </c>
      <c r="C109" s="5" t="s">
        <v>108</v>
      </c>
      <c r="D109" s="5" t="s">
        <v>2178</v>
      </c>
      <c r="E109" s="5" t="s">
        <v>2179</v>
      </c>
      <c r="F109" s="5" t="s">
        <v>2180</v>
      </c>
      <c r="G109" s="5" t="s">
        <v>2181</v>
      </c>
      <c r="J109" s="5" t="s">
        <v>2334</v>
      </c>
    </row>
    <row r="110" spans="1:10">
      <c r="A110" s="5">
        <v>109</v>
      </c>
      <c r="B110" s="5" t="s">
        <v>1715</v>
      </c>
      <c r="C110" s="5" t="s">
        <v>108</v>
      </c>
      <c r="D110" s="5" t="s">
        <v>2182</v>
      </c>
      <c r="E110" s="5" t="s">
        <v>2183</v>
      </c>
      <c r="F110" s="5" t="s">
        <v>2184</v>
      </c>
      <c r="G110" s="5" t="s">
        <v>1873</v>
      </c>
      <c r="H110" s="5" t="s">
        <v>2185</v>
      </c>
      <c r="J110" s="5" t="s">
        <v>2334</v>
      </c>
    </row>
    <row r="111" spans="1:10">
      <c r="A111" s="5">
        <v>110</v>
      </c>
      <c r="B111" s="5" t="s">
        <v>1715</v>
      </c>
      <c r="C111" s="5" t="s">
        <v>108</v>
      </c>
      <c r="D111" s="5" t="s">
        <v>2186</v>
      </c>
      <c r="E111" s="5" t="s">
        <v>2187</v>
      </c>
      <c r="F111" s="5" t="s">
        <v>2188</v>
      </c>
      <c r="G111" s="5" t="s">
        <v>1800</v>
      </c>
      <c r="H111" s="5" t="s">
        <v>2189</v>
      </c>
      <c r="J111" s="5" t="s">
        <v>2334</v>
      </c>
    </row>
    <row r="112" spans="1:10">
      <c r="A112" s="5">
        <v>111</v>
      </c>
      <c r="B112" s="5" t="s">
        <v>1715</v>
      </c>
      <c r="C112" s="5" t="s">
        <v>108</v>
      </c>
      <c r="D112" s="5" t="s">
        <v>2190</v>
      </c>
      <c r="E112" s="5" t="s">
        <v>2191</v>
      </c>
      <c r="F112" s="5" t="s">
        <v>2192</v>
      </c>
      <c r="G112" s="5" t="s">
        <v>1854</v>
      </c>
      <c r="H112" s="5" t="s">
        <v>2193</v>
      </c>
      <c r="J112" s="5" t="s">
        <v>2334</v>
      </c>
    </row>
    <row r="113" spans="1:10">
      <c r="A113" s="5">
        <v>112</v>
      </c>
      <c r="B113" s="5" t="s">
        <v>1715</v>
      </c>
      <c r="C113" s="5" t="s">
        <v>108</v>
      </c>
      <c r="D113" s="5" t="s">
        <v>2194</v>
      </c>
      <c r="E113" s="5" t="s">
        <v>2195</v>
      </c>
      <c r="F113" s="5" t="s">
        <v>2196</v>
      </c>
      <c r="G113" s="5" t="s">
        <v>1854</v>
      </c>
      <c r="H113" s="5" t="s">
        <v>2197</v>
      </c>
      <c r="J113" s="5" t="s">
        <v>2334</v>
      </c>
    </row>
    <row r="114" spans="1:10">
      <c r="A114" s="5">
        <v>113</v>
      </c>
      <c r="B114" s="5" t="s">
        <v>1715</v>
      </c>
      <c r="C114" s="5" t="s">
        <v>108</v>
      </c>
      <c r="D114" s="5" t="s">
        <v>2198</v>
      </c>
      <c r="E114" s="5" t="s">
        <v>2199</v>
      </c>
      <c r="F114" s="5" t="s">
        <v>2200</v>
      </c>
      <c r="G114" s="5" t="s">
        <v>2141</v>
      </c>
      <c r="H114" s="5" t="s">
        <v>2201</v>
      </c>
      <c r="J114" s="5" t="s">
        <v>2334</v>
      </c>
    </row>
    <row r="115" spans="1:10">
      <c r="A115" s="5">
        <v>114</v>
      </c>
      <c r="B115" s="5" t="s">
        <v>1715</v>
      </c>
      <c r="C115" s="5" t="s">
        <v>108</v>
      </c>
      <c r="D115" s="5" t="s">
        <v>2202</v>
      </c>
      <c r="E115" s="5" t="s">
        <v>2203</v>
      </c>
      <c r="F115" s="5" t="s">
        <v>2204</v>
      </c>
      <c r="G115" s="5" t="s">
        <v>1800</v>
      </c>
      <c r="H115" s="5" t="s">
        <v>2205</v>
      </c>
      <c r="J115" s="5" t="s">
        <v>2334</v>
      </c>
    </row>
    <row r="116" spans="1:10">
      <c r="A116" s="5">
        <v>115</v>
      </c>
      <c r="B116" s="5" t="s">
        <v>1715</v>
      </c>
      <c r="C116" s="5" t="s">
        <v>108</v>
      </c>
      <c r="D116" s="5" t="s">
        <v>2206</v>
      </c>
      <c r="E116" s="5" t="s">
        <v>2207</v>
      </c>
      <c r="F116" s="5" t="s">
        <v>2208</v>
      </c>
      <c r="G116" s="5" t="s">
        <v>1719</v>
      </c>
      <c r="J116" s="5" t="s">
        <v>2334</v>
      </c>
    </row>
    <row r="117" spans="1:10">
      <c r="A117" s="5">
        <v>116</v>
      </c>
      <c r="B117" s="5" t="s">
        <v>1715</v>
      </c>
      <c r="C117" s="5" t="s">
        <v>108</v>
      </c>
      <c r="D117" s="5" t="s">
        <v>2209</v>
      </c>
      <c r="E117" s="5" t="s">
        <v>2210</v>
      </c>
      <c r="F117" s="5" t="s">
        <v>2211</v>
      </c>
      <c r="G117" s="5" t="s">
        <v>1800</v>
      </c>
      <c r="H117" s="5" t="s">
        <v>2212</v>
      </c>
      <c r="J117" s="5" t="s">
        <v>2334</v>
      </c>
    </row>
    <row r="118" spans="1:10">
      <c r="A118" s="5">
        <v>117</v>
      </c>
      <c r="B118" s="5" t="s">
        <v>1715</v>
      </c>
      <c r="C118" s="5" t="s">
        <v>108</v>
      </c>
      <c r="D118" s="5" t="s">
        <v>2213</v>
      </c>
      <c r="E118" s="5" t="s">
        <v>2214</v>
      </c>
      <c r="F118" s="5" t="s">
        <v>2215</v>
      </c>
      <c r="G118" s="5" t="s">
        <v>1883</v>
      </c>
      <c r="H118" s="5" t="s">
        <v>2216</v>
      </c>
      <c r="J118" s="5" t="s">
        <v>2334</v>
      </c>
    </row>
    <row r="119" spans="1:10">
      <c r="A119" s="5">
        <v>118</v>
      </c>
      <c r="B119" s="5" t="s">
        <v>1715</v>
      </c>
      <c r="C119" s="5" t="s">
        <v>108</v>
      </c>
      <c r="D119" s="5" t="s">
        <v>2217</v>
      </c>
      <c r="E119" s="5" t="s">
        <v>2218</v>
      </c>
      <c r="F119" s="5" t="s">
        <v>2219</v>
      </c>
      <c r="G119" s="5" t="s">
        <v>2220</v>
      </c>
      <c r="H119" s="5" t="s">
        <v>2221</v>
      </c>
      <c r="J119" s="5" t="s">
        <v>2334</v>
      </c>
    </row>
    <row r="120" spans="1:10">
      <c r="A120" s="5">
        <v>119</v>
      </c>
      <c r="B120" s="5" t="s">
        <v>1715</v>
      </c>
      <c r="C120" s="5" t="s">
        <v>108</v>
      </c>
      <c r="D120" s="5" t="s">
        <v>2222</v>
      </c>
      <c r="E120" s="5" t="s">
        <v>2223</v>
      </c>
      <c r="F120" s="5" t="s">
        <v>2224</v>
      </c>
      <c r="G120" s="5" t="s">
        <v>2070</v>
      </c>
      <c r="J120" s="5" t="s">
        <v>2334</v>
      </c>
    </row>
    <row r="121" spans="1:10">
      <c r="A121" s="5">
        <v>120</v>
      </c>
      <c r="B121" s="5" t="s">
        <v>1715</v>
      </c>
      <c r="C121" s="5" t="s">
        <v>108</v>
      </c>
      <c r="D121" s="5" t="s">
        <v>2225</v>
      </c>
      <c r="E121" s="5" t="s">
        <v>2226</v>
      </c>
      <c r="F121" s="5" t="s">
        <v>2227</v>
      </c>
      <c r="G121" s="5" t="s">
        <v>1883</v>
      </c>
      <c r="H121" s="5" t="s">
        <v>2228</v>
      </c>
      <c r="J121" s="5" t="s">
        <v>2334</v>
      </c>
    </row>
    <row r="122" spans="1:10">
      <c r="A122" s="5">
        <v>121</v>
      </c>
      <c r="B122" s="5" t="s">
        <v>1715</v>
      </c>
      <c r="C122" s="5" t="s">
        <v>108</v>
      </c>
      <c r="D122" s="5" t="s">
        <v>2229</v>
      </c>
      <c r="E122" s="5" t="s">
        <v>2230</v>
      </c>
      <c r="F122" s="5" t="s">
        <v>2231</v>
      </c>
      <c r="G122" s="5" t="s">
        <v>1932</v>
      </c>
      <c r="H122" s="5" t="s">
        <v>1945</v>
      </c>
      <c r="J122" s="5" t="s">
        <v>2334</v>
      </c>
    </row>
    <row r="123" spans="1:10">
      <c r="A123" s="5">
        <v>122</v>
      </c>
      <c r="B123" s="5" t="s">
        <v>1715</v>
      </c>
      <c r="C123" s="5" t="s">
        <v>108</v>
      </c>
      <c r="D123" s="5" t="s">
        <v>2232</v>
      </c>
      <c r="E123" s="5" t="s">
        <v>2233</v>
      </c>
      <c r="F123" s="5" t="s">
        <v>2234</v>
      </c>
      <c r="G123" s="5" t="s">
        <v>2235</v>
      </c>
      <c r="H123" s="5" t="s">
        <v>2146</v>
      </c>
      <c r="J123" s="5" t="s">
        <v>2334</v>
      </c>
    </row>
    <row r="124" spans="1:10">
      <c r="A124" s="5">
        <v>123</v>
      </c>
      <c r="B124" s="5" t="s">
        <v>1715</v>
      </c>
      <c r="C124" s="5" t="s">
        <v>108</v>
      </c>
      <c r="D124" s="5" t="s">
        <v>2236</v>
      </c>
      <c r="E124" s="5" t="s">
        <v>2237</v>
      </c>
      <c r="F124" s="5" t="s">
        <v>2238</v>
      </c>
      <c r="G124" s="5" t="s">
        <v>1723</v>
      </c>
      <c r="H124" s="5" t="s">
        <v>2146</v>
      </c>
      <c r="J124" s="5" t="s">
        <v>2334</v>
      </c>
    </row>
    <row r="125" spans="1:10">
      <c r="A125" s="5">
        <v>124</v>
      </c>
      <c r="B125" s="5" t="s">
        <v>1715</v>
      </c>
      <c r="C125" s="5" t="s">
        <v>108</v>
      </c>
      <c r="D125" s="5" t="s">
        <v>2239</v>
      </c>
      <c r="E125" s="5" t="s">
        <v>2240</v>
      </c>
      <c r="F125" s="5" t="s">
        <v>2241</v>
      </c>
      <c r="G125" s="5" t="s">
        <v>1800</v>
      </c>
      <c r="H125" s="5" t="s">
        <v>2242</v>
      </c>
      <c r="J125" s="5" t="s">
        <v>2334</v>
      </c>
    </row>
    <row r="126" spans="1:10">
      <c r="A126" s="5">
        <v>125</v>
      </c>
      <c r="B126" s="5" t="s">
        <v>1715</v>
      </c>
      <c r="C126" s="5" t="s">
        <v>108</v>
      </c>
      <c r="D126" s="5" t="s">
        <v>2243</v>
      </c>
      <c r="E126" s="5" t="s">
        <v>2244</v>
      </c>
      <c r="F126" s="5" t="s">
        <v>2245</v>
      </c>
      <c r="G126" s="5" t="s">
        <v>1800</v>
      </c>
      <c r="H126" s="5" t="s">
        <v>2246</v>
      </c>
      <c r="J126" s="5" t="s">
        <v>2334</v>
      </c>
    </row>
    <row r="127" spans="1:10">
      <c r="A127" s="5">
        <v>126</v>
      </c>
      <c r="B127" s="5" t="s">
        <v>1715</v>
      </c>
      <c r="C127" s="5" t="s">
        <v>108</v>
      </c>
      <c r="D127" s="5" t="s">
        <v>2247</v>
      </c>
      <c r="E127" s="5" t="s">
        <v>2248</v>
      </c>
      <c r="F127" s="5" t="s">
        <v>2249</v>
      </c>
      <c r="G127" s="5" t="s">
        <v>2004</v>
      </c>
      <c r="H127" s="5" t="s">
        <v>2250</v>
      </c>
      <c r="J127" s="5" t="s">
        <v>2334</v>
      </c>
    </row>
    <row r="128" spans="1:10">
      <c r="A128" s="5">
        <v>127</v>
      </c>
      <c r="B128" s="5" t="s">
        <v>1715</v>
      </c>
      <c r="C128" s="5" t="s">
        <v>108</v>
      </c>
      <c r="D128" s="5" t="s">
        <v>2251</v>
      </c>
      <c r="E128" s="5" t="s">
        <v>2252</v>
      </c>
      <c r="F128" s="5" t="s">
        <v>2253</v>
      </c>
      <c r="G128" s="5" t="s">
        <v>1909</v>
      </c>
      <c r="H128" s="5" t="s">
        <v>2254</v>
      </c>
      <c r="J128" s="5" t="s">
        <v>2334</v>
      </c>
    </row>
    <row r="129" spans="1:10">
      <c r="A129" s="5">
        <v>128</v>
      </c>
      <c r="B129" s="5" t="s">
        <v>1715</v>
      </c>
      <c r="C129" s="5" t="s">
        <v>108</v>
      </c>
      <c r="D129" s="5" t="s">
        <v>2255</v>
      </c>
      <c r="E129" s="5" t="s">
        <v>2256</v>
      </c>
      <c r="F129" s="5" t="s">
        <v>2257</v>
      </c>
      <c r="G129" s="5" t="s">
        <v>1800</v>
      </c>
      <c r="H129" s="5" t="s">
        <v>2242</v>
      </c>
      <c r="J129" s="5" t="s">
        <v>2334</v>
      </c>
    </row>
    <row r="130" spans="1:10">
      <c r="A130" s="5">
        <v>129</v>
      </c>
      <c r="B130" s="5" t="s">
        <v>1715</v>
      </c>
      <c r="C130" s="5" t="s">
        <v>108</v>
      </c>
      <c r="D130" s="5" t="s">
        <v>2258</v>
      </c>
      <c r="E130" s="5" t="s">
        <v>2259</v>
      </c>
      <c r="F130" s="5" t="s">
        <v>2260</v>
      </c>
      <c r="G130" s="5" t="s">
        <v>2235</v>
      </c>
      <c r="H130" s="5" t="s">
        <v>2261</v>
      </c>
      <c r="J130" s="5" t="s">
        <v>2334</v>
      </c>
    </row>
    <row r="131" spans="1:10">
      <c r="A131" s="5">
        <v>130</v>
      </c>
      <c r="B131" s="5" t="s">
        <v>1715</v>
      </c>
      <c r="C131" s="5" t="s">
        <v>108</v>
      </c>
      <c r="D131" s="5" t="s">
        <v>2262</v>
      </c>
      <c r="E131" s="5" t="s">
        <v>2263</v>
      </c>
      <c r="F131" s="5" t="s">
        <v>2264</v>
      </c>
      <c r="G131" s="5" t="s">
        <v>1883</v>
      </c>
      <c r="H131" s="5" t="s">
        <v>2265</v>
      </c>
      <c r="J131" s="5" t="s">
        <v>2334</v>
      </c>
    </row>
    <row r="132" spans="1:10">
      <c r="A132" s="5">
        <v>131</v>
      </c>
      <c r="B132" s="5" t="s">
        <v>1715</v>
      </c>
      <c r="C132" s="5" t="s">
        <v>108</v>
      </c>
      <c r="D132" s="5" t="s">
        <v>2266</v>
      </c>
      <c r="E132" s="5" t="s">
        <v>2267</v>
      </c>
      <c r="F132" s="5" t="s">
        <v>2268</v>
      </c>
      <c r="G132" s="5" t="s">
        <v>2070</v>
      </c>
      <c r="H132" s="5" t="s">
        <v>2269</v>
      </c>
      <c r="J132" s="5" t="s">
        <v>2334</v>
      </c>
    </row>
    <row r="133" spans="1:10">
      <c r="A133" s="5">
        <v>132</v>
      </c>
      <c r="B133" s="5" t="s">
        <v>1715</v>
      </c>
      <c r="C133" s="5" t="s">
        <v>108</v>
      </c>
      <c r="D133" s="5" t="s">
        <v>2270</v>
      </c>
      <c r="E133" s="5" t="s">
        <v>2271</v>
      </c>
      <c r="F133" s="5" t="s">
        <v>2272</v>
      </c>
      <c r="G133" s="5" t="s">
        <v>2070</v>
      </c>
      <c r="H133" s="5" t="s">
        <v>2273</v>
      </c>
      <c r="J133" s="5" t="s">
        <v>2334</v>
      </c>
    </row>
    <row r="134" spans="1:10">
      <c r="A134" s="5">
        <v>133</v>
      </c>
      <c r="B134" s="5" t="s">
        <v>1715</v>
      </c>
      <c r="C134" s="5" t="s">
        <v>108</v>
      </c>
      <c r="D134" s="5" t="s">
        <v>2274</v>
      </c>
      <c r="E134" s="5" t="s">
        <v>2275</v>
      </c>
      <c r="F134" s="5" t="s">
        <v>2276</v>
      </c>
      <c r="G134" s="5" t="s">
        <v>2070</v>
      </c>
      <c r="J134" s="5" t="s">
        <v>2334</v>
      </c>
    </row>
    <row r="135" spans="1:10">
      <c r="A135" s="5">
        <v>134</v>
      </c>
      <c r="B135" s="5" t="s">
        <v>1715</v>
      </c>
      <c r="C135" s="5" t="s">
        <v>108</v>
      </c>
      <c r="D135" s="5" t="s">
        <v>2277</v>
      </c>
      <c r="E135" s="5" t="s">
        <v>2278</v>
      </c>
      <c r="F135" s="5" t="s">
        <v>2279</v>
      </c>
      <c r="G135" s="5" t="s">
        <v>1800</v>
      </c>
      <c r="H135" s="5" t="s">
        <v>2280</v>
      </c>
      <c r="J135" s="5" t="s">
        <v>2334</v>
      </c>
    </row>
    <row r="136" spans="1:10">
      <c r="A136" s="5">
        <v>135</v>
      </c>
      <c r="B136" s="5" t="s">
        <v>1715</v>
      </c>
      <c r="C136" s="5" t="s">
        <v>108</v>
      </c>
      <c r="D136" s="5" t="s">
        <v>2281</v>
      </c>
      <c r="E136" s="5" t="s">
        <v>2282</v>
      </c>
      <c r="F136" s="5" t="s">
        <v>2283</v>
      </c>
      <c r="G136" s="5" t="s">
        <v>2284</v>
      </c>
      <c r="H136" s="5" t="s">
        <v>2285</v>
      </c>
      <c r="J136" s="5" t="s">
        <v>2334</v>
      </c>
    </row>
    <row r="137" spans="1:10">
      <c r="A137" s="5">
        <v>136</v>
      </c>
      <c r="B137" s="5" t="s">
        <v>1715</v>
      </c>
      <c r="C137" s="5" t="s">
        <v>108</v>
      </c>
      <c r="D137" s="5" t="s">
        <v>2286</v>
      </c>
      <c r="E137" s="5" t="s">
        <v>2287</v>
      </c>
      <c r="F137" s="5" t="s">
        <v>2288</v>
      </c>
      <c r="G137" s="5" t="s">
        <v>2289</v>
      </c>
      <c r="H137" s="5" t="s">
        <v>2290</v>
      </c>
      <c r="J137" s="5" t="s">
        <v>2334</v>
      </c>
    </row>
    <row r="138" spans="1:10">
      <c r="A138" s="5">
        <v>137</v>
      </c>
      <c r="B138" s="5" t="s">
        <v>1715</v>
      </c>
      <c r="C138" s="5" t="s">
        <v>108</v>
      </c>
      <c r="D138" s="5" t="s">
        <v>2291</v>
      </c>
      <c r="E138" s="5" t="s">
        <v>2292</v>
      </c>
      <c r="F138" s="5" t="s">
        <v>2293</v>
      </c>
      <c r="G138" s="5" t="s">
        <v>1800</v>
      </c>
      <c r="J138" s="5" t="s">
        <v>2334</v>
      </c>
    </row>
    <row r="139" spans="1:10">
      <c r="A139" s="5">
        <v>138</v>
      </c>
      <c r="B139" s="5" t="s">
        <v>1715</v>
      </c>
      <c r="C139" s="5" t="s">
        <v>108</v>
      </c>
      <c r="D139" s="5" t="s">
        <v>2294</v>
      </c>
      <c r="E139" s="5" t="s">
        <v>2295</v>
      </c>
      <c r="F139" s="5" t="s">
        <v>2296</v>
      </c>
      <c r="G139" s="5" t="s">
        <v>2297</v>
      </c>
      <c r="H139" s="5" t="s">
        <v>2298</v>
      </c>
      <c r="J139" s="5" t="s">
        <v>2334</v>
      </c>
    </row>
    <row r="140" spans="1:10">
      <c r="A140" s="5">
        <v>139</v>
      </c>
      <c r="B140" s="5" t="s">
        <v>1715</v>
      </c>
      <c r="C140" s="5" t="s">
        <v>108</v>
      </c>
      <c r="D140" s="5" t="s">
        <v>2299</v>
      </c>
      <c r="E140" s="5" t="s">
        <v>2300</v>
      </c>
      <c r="F140" s="5" t="s">
        <v>2301</v>
      </c>
      <c r="G140" s="5" t="s">
        <v>2302</v>
      </c>
      <c r="H140" s="5" t="s">
        <v>2303</v>
      </c>
      <c r="J140" s="5" t="s">
        <v>2334</v>
      </c>
    </row>
    <row r="141" spans="1:10">
      <c r="A141" s="5">
        <v>140</v>
      </c>
      <c r="B141" s="5" t="s">
        <v>1715</v>
      </c>
      <c r="C141" s="5" t="s">
        <v>108</v>
      </c>
      <c r="D141" s="5" t="s">
        <v>2304</v>
      </c>
      <c r="E141" s="5" t="s">
        <v>2305</v>
      </c>
      <c r="F141" s="5" t="s">
        <v>2306</v>
      </c>
      <c r="G141" s="5" t="s">
        <v>2307</v>
      </c>
      <c r="H141" s="5" t="s">
        <v>2308</v>
      </c>
      <c r="J141" s="5" t="s">
        <v>2334</v>
      </c>
    </row>
    <row r="142" spans="1:10">
      <c r="A142" s="5">
        <v>141</v>
      </c>
      <c r="B142" s="5" t="s">
        <v>1715</v>
      </c>
      <c r="C142" s="5" t="s">
        <v>108</v>
      </c>
      <c r="D142" s="5" t="s">
        <v>2309</v>
      </c>
      <c r="E142" s="5" t="s">
        <v>2310</v>
      </c>
      <c r="F142" s="5" t="s">
        <v>2311</v>
      </c>
      <c r="G142" s="5" t="s">
        <v>2312</v>
      </c>
      <c r="J142" s="5" t="s">
        <v>2334</v>
      </c>
    </row>
    <row r="143" spans="1:10">
      <c r="A143" s="5">
        <v>142</v>
      </c>
      <c r="B143" s="5" t="s">
        <v>1715</v>
      </c>
      <c r="C143" s="5" t="s">
        <v>108</v>
      </c>
      <c r="D143" s="5" t="s">
        <v>2313</v>
      </c>
      <c r="E143" s="5" t="s">
        <v>2314</v>
      </c>
      <c r="F143" s="5" t="s">
        <v>2315</v>
      </c>
      <c r="G143" s="5" t="s">
        <v>2316</v>
      </c>
      <c r="H143" s="5" t="s">
        <v>2317</v>
      </c>
      <c r="J143" s="5" t="s">
        <v>2334</v>
      </c>
    </row>
    <row r="144" spans="1:10">
      <c r="A144" s="5">
        <v>143</v>
      </c>
      <c r="B144" s="5" t="s">
        <v>1715</v>
      </c>
      <c r="C144" s="5" t="s">
        <v>108</v>
      </c>
      <c r="D144" s="5" t="s">
        <v>2318</v>
      </c>
      <c r="E144" s="5" t="s">
        <v>2319</v>
      </c>
      <c r="F144" s="5" t="s">
        <v>2320</v>
      </c>
      <c r="G144" s="5" t="s">
        <v>1883</v>
      </c>
      <c r="J144" s="5" t="s">
        <v>2334</v>
      </c>
    </row>
    <row r="145" spans="1:10">
      <c r="A145" s="5">
        <v>144</v>
      </c>
      <c r="B145" s="5" t="s">
        <v>1715</v>
      </c>
      <c r="C145" s="5" t="s">
        <v>108</v>
      </c>
      <c r="D145" s="5" t="s">
        <v>2321</v>
      </c>
      <c r="E145" s="5" t="s">
        <v>2322</v>
      </c>
      <c r="F145" s="5" t="s">
        <v>2323</v>
      </c>
      <c r="G145" s="5" t="s">
        <v>2324</v>
      </c>
      <c r="H145" s="5" t="s">
        <v>2325</v>
      </c>
      <c r="J145" s="5" t="s">
        <v>2334</v>
      </c>
    </row>
    <row r="146" spans="1:10">
      <c r="A146" s="5">
        <v>145</v>
      </c>
      <c r="B146" s="5" t="s">
        <v>1715</v>
      </c>
      <c r="C146" s="5" t="s">
        <v>108</v>
      </c>
      <c r="D146" s="5" t="s">
        <v>2326</v>
      </c>
      <c r="E146" s="5" t="s">
        <v>2327</v>
      </c>
      <c r="F146" s="5" t="s">
        <v>2328</v>
      </c>
      <c r="G146" s="5" t="s">
        <v>2329</v>
      </c>
      <c r="J146" s="5" t="s">
        <v>2334</v>
      </c>
    </row>
    <row r="147" spans="1:10">
      <c r="A147" s="5">
        <v>146</v>
      </c>
      <c r="B147" s="5" t="s">
        <v>1715</v>
      </c>
      <c r="C147" s="5" t="s">
        <v>108</v>
      </c>
      <c r="D147" s="5" t="s">
        <v>2330</v>
      </c>
      <c r="E147" s="5" t="s">
        <v>2331</v>
      </c>
      <c r="F147" s="5" t="s">
        <v>1742</v>
      </c>
      <c r="G147" s="5" t="s">
        <v>2332</v>
      </c>
      <c r="H147" s="5" t="s">
        <v>2333</v>
      </c>
      <c r="J147" s="5" t="s">
        <v>2334</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5" t="s">
        <v>713</v>
      </c>
      <c r="E5" s="1156"/>
      <c r="F5" s="1156"/>
      <c r="G5" s="1156"/>
      <c r="H5" s="1156"/>
      <c r="I5" s="1156"/>
      <c r="J5" s="1157"/>
      <c r="K5" s="437"/>
      <c r="L5" s="176"/>
      <c r="M5" s="176"/>
      <c r="N5" s="176"/>
      <c r="O5" s="176"/>
      <c r="P5" s="176"/>
      <c r="Q5" s="176"/>
      <c r="R5" s="176"/>
      <c r="S5" s="569"/>
      <c r="T5" s="569"/>
      <c r="U5" s="569"/>
      <c r="V5" s="569"/>
      <c r="W5" s="176"/>
    </row>
    <row r="6" spans="1:24" s="470" customFormat="1" ht="3" customHeight="1">
      <c r="A6" s="312"/>
      <c r="B6" s="312"/>
      <c r="D6" s="1172"/>
      <c r="E6" s="1173"/>
      <c r="F6" s="1173"/>
      <c r="G6" s="1173"/>
      <c r="H6" s="1173"/>
      <c r="I6" s="1173"/>
      <c r="J6" s="1174"/>
      <c r="S6" s="647"/>
      <c r="T6" s="647"/>
      <c r="U6" s="647"/>
      <c r="V6" s="647"/>
    </row>
    <row r="7" spans="1:24" s="470" customFormat="1" ht="5.25" hidden="1" customHeight="1">
      <c r="A7" s="312"/>
      <c r="B7" s="312"/>
      <c r="E7" s="1175"/>
      <c r="F7" s="1175"/>
      <c r="G7" s="1171"/>
      <c r="H7" s="1171"/>
      <c r="I7" s="1171"/>
      <c r="J7" s="1171"/>
      <c r="S7" s="647"/>
      <c r="T7" s="647"/>
      <c r="U7" s="647"/>
      <c r="V7" s="647"/>
    </row>
    <row r="8" spans="1:24" s="470" customFormat="1" ht="5.25" hidden="1" customHeight="1">
      <c r="A8" s="312"/>
      <c r="B8" s="312"/>
      <c r="E8" s="1175"/>
      <c r="F8" s="1175"/>
      <c r="G8" s="1171"/>
      <c r="H8" s="1171"/>
      <c r="I8" s="1171"/>
      <c r="J8" s="1171"/>
      <c r="S8" s="647"/>
      <c r="T8" s="647"/>
      <c r="U8" s="647"/>
      <c r="V8" s="647"/>
    </row>
    <row r="9" spans="1:24" s="470" customFormat="1" ht="5.25" hidden="1" customHeight="1">
      <c r="A9" s="312"/>
      <c r="B9" s="312"/>
      <c r="E9" s="1175"/>
      <c r="F9" s="1175"/>
      <c r="G9" s="1171"/>
      <c r="H9" s="1171"/>
      <c r="I9" s="1171"/>
      <c r="J9" s="1171"/>
      <c r="S9" s="647"/>
      <c r="T9" s="647"/>
      <c r="U9" s="647"/>
      <c r="V9" s="647"/>
    </row>
    <row r="10" spans="1:24" s="647" customFormat="1" ht="5.25" hidden="1">
      <c r="A10" s="312"/>
      <c r="B10" s="312"/>
      <c r="E10" s="1176"/>
      <c r="F10" s="1176"/>
      <c r="G10" s="842"/>
      <c r="H10" s="466"/>
      <c r="I10" s="795"/>
      <c r="J10" s="795"/>
    </row>
    <row r="11" spans="1:24" s="159" customFormat="1" ht="18.75" hidden="1" customHeight="1">
      <c r="A11" s="312"/>
      <c r="B11" s="312"/>
      <c r="D11" s="152"/>
      <c r="E11" s="1177" t="s">
        <v>720</v>
      </c>
      <c r="F11" s="1177"/>
      <c r="G11" s="1125"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7" t="s">
        <v>721</v>
      </c>
      <c r="F12" s="1177"/>
      <c r="G12" s="1125"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0"/>
      <c r="F13" s="117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81" t="s">
        <v>480</v>
      </c>
      <c r="L17" s="1181"/>
      <c r="M17" s="1181"/>
      <c r="N17" s="1181"/>
      <c r="O17" s="1181" t="s">
        <v>711</v>
      </c>
      <c r="P17" s="1181"/>
      <c r="Q17" s="1181"/>
      <c r="R17" s="1181"/>
      <c r="S17" s="1181" t="s">
        <v>712</v>
      </c>
      <c r="T17" s="1181"/>
      <c r="U17" s="1181"/>
      <c r="V17" s="118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8" t="s">
        <v>68</v>
      </c>
      <c r="I19" s="1178"/>
      <c r="J19" s="42" t="s">
        <v>69</v>
      </c>
      <c r="K19" s="42" t="s">
        <v>183</v>
      </c>
      <c r="L19" s="1178" t="s">
        <v>184</v>
      </c>
      <c r="M19" s="1178"/>
      <c r="N19" s="42" t="s">
        <v>208</v>
      </c>
      <c r="O19" s="42" t="s">
        <v>209</v>
      </c>
      <c r="P19" s="1178" t="s">
        <v>210</v>
      </c>
      <c r="Q19" s="1178"/>
      <c r="R19" s="42" t="s">
        <v>211</v>
      </c>
      <c r="S19" s="527" t="s">
        <v>210</v>
      </c>
      <c r="T19" s="1178" t="s">
        <v>211</v>
      </c>
      <c r="U19" s="117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4</v>
      </c>
      <c r="C21" s="310"/>
      <c r="D21" s="1182">
        <v>1</v>
      </c>
      <c r="E21" s="1188" t="s">
        <v>614</v>
      </c>
      <c r="F21" s="1192" t="s">
        <v>2391</v>
      </c>
      <c r="G21" s="1195" t="s">
        <v>85</v>
      </c>
      <c r="H21" s="1182"/>
      <c r="I21" s="1182">
        <v>1</v>
      </c>
      <c r="J21" s="1184" t="s">
        <v>718</v>
      </c>
      <c r="K21" s="1199" t="s">
        <v>85</v>
      </c>
      <c r="L21" s="1197"/>
      <c r="M21" s="1197" t="s">
        <v>93</v>
      </c>
      <c r="N21" s="1200"/>
      <c r="O21" s="1199" t="s">
        <v>85</v>
      </c>
      <c r="P21" s="1197"/>
      <c r="Q21" s="1197" t="s">
        <v>93</v>
      </c>
      <c r="R21" s="1198"/>
      <c r="S21" s="1199" t="s">
        <v>85</v>
      </c>
      <c r="T21" s="1089"/>
      <c r="U21" s="1089" t="s">
        <v>93</v>
      </c>
      <c r="V21" s="1126"/>
      <c r="W21" s="308"/>
    </row>
    <row r="22" spans="1:24" s="1104" customFormat="1" ht="17.100000000000001" customHeight="1">
      <c r="A22" s="750"/>
      <c r="C22" s="749"/>
      <c r="D22" s="1182"/>
      <c r="E22" s="1189"/>
      <c r="F22" s="1193"/>
      <c r="G22" s="1195"/>
      <c r="H22" s="1182"/>
      <c r="I22" s="1182"/>
      <c r="J22" s="1185"/>
      <c r="K22" s="1199"/>
      <c r="L22" s="1197"/>
      <c r="M22" s="1197"/>
      <c r="N22" s="1200"/>
      <c r="O22" s="1199"/>
      <c r="P22" s="1197"/>
      <c r="Q22" s="1197"/>
      <c r="R22" s="1198"/>
      <c r="S22" s="1199"/>
      <c r="T22" s="1091"/>
      <c r="U22" s="746"/>
      <c r="V22" s="747"/>
      <c r="W22" s="748"/>
    </row>
    <row r="23" spans="1:24" s="1104" customFormat="1" ht="17.100000000000001" customHeight="1">
      <c r="A23" s="750"/>
      <c r="C23" s="749"/>
      <c r="D23" s="1183"/>
      <c r="E23" s="1190"/>
      <c r="F23" s="1193"/>
      <c r="G23" s="1196"/>
      <c r="H23" s="1183"/>
      <c r="I23" s="1183"/>
      <c r="J23" s="1185"/>
      <c r="K23" s="1196"/>
      <c r="L23" s="1183"/>
      <c r="M23" s="1183"/>
      <c r="N23" s="1198"/>
      <c r="O23" s="1196"/>
      <c r="P23" s="1114"/>
      <c r="Q23" s="746"/>
      <c r="R23" s="747"/>
      <c r="S23" s="743"/>
      <c r="T23" s="743"/>
      <c r="U23" s="743"/>
      <c r="V23" s="743"/>
      <c r="W23" s="748"/>
    </row>
    <row r="24" spans="1:24" s="1104" customFormat="1" ht="15" customHeight="1">
      <c r="A24" s="750"/>
      <c r="C24" s="749"/>
      <c r="D24" s="1183"/>
      <c r="E24" s="1190"/>
      <c r="F24" s="1193"/>
      <c r="G24" s="1196"/>
      <c r="H24" s="1183"/>
      <c r="I24" s="1183"/>
      <c r="J24" s="1186"/>
      <c r="K24" s="1196"/>
      <c r="L24" s="746"/>
      <c r="M24" s="747"/>
      <c r="N24" s="747"/>
      <c r="O24" s="747"/>
      <c r="P24" s="747"/>
      <c r="Q24" s="747"/>
      <c r="R24" s="747"/>
      <c r="S24" s="743"/>
      <c r="T24" s="743"/>
      <c r="U24" s="743"/>
      <c r="V24" s="743"/>
      <c r="W24" s="748"/>
    </row>
    <row r="25" spans="1:24" s="1104" customFormat="1" ht="15" customHeight="1">
      <c r="A25" s="750"/>
      <c r="C25" s="749"/>
      <c r="D25" s="1183"/>
      <c r="E25" s="1191"/>
      <c r="F25" s="1194"/>
      <c r="G25" s="1196"/>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7" t="s">
        <v>737</v>
      </c>
      <c r="F32" s="1187"/>
      <c r="G32" s="1187"/>
      <c r="H32" s="1187"/>
      <c r="I32" s="1187"/>
      <c r="J32" s="1187"/>
      <c r="K32" s="1187"/>
      <c r="L32" s="1187"/>
      <c r="M32" s="1187"/>
      <c r="N32" s="1187"/>
      <c r="O32" s="1187"/>
      <c r="P32" s="1187"/>
      <c r="Q32" s="1187"/>
      <c r="R32" s="1187"/>
      <c r="S32" s="1187"/>
      <c r="T32" s="1187"/>
      <c r="U32" s="1187"/>
      <c r="V32" s="1187"/>
      <c r="W32" s="1187"/>
    </row>
    <row r="33" spans="5:23" ht="36.950000000000003" customHeight="1">
      <c r="E33" s="1179" t="s">
        <v>739</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740</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741</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742</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7" t="s">
        <v>738</v>
      </c>
      <c r="F38" s="1187"/>
      <c r="G38" s="1187"/>
      <c r="H38" s="1187"/>
      <c r="I38" s="1187"/>
      <c r="J38" s="1187"/>
      <c r="K38" s="1187"/>
      <c r="L38" s="1187"/>
      <c r="M38" s="1187"/>
      <c r="N38" s="1187"/>
      <c r="O38" s="1187"/>
      <c r="P38" s="1187"/>
      <c r="Q38" s="1187"/>
      <c r="R38" s="1187"/>
      <c r="S38" s="1187"/>
      <c r="T38" s="1187"/>
      <c r="U38" s="1187"/>
      <c r="V38" s="1187"/>
      <c r="W38" s="1187"/>
    </row>
    <row r="39" spans="5:23" ht="17.100000000000001" customHeight="1">
      <c r="E39" s="1179" t="s">
        <v>743</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744</v>
      </c>
      <c r="F40" s="1180"/>
      <c r="G40" s="1180"/>
      <c r="H40" s="1180"/>
      <c r="I40" s="1180"/>
      <c r="J40" s="1180"/>
      <c r="K40" s="1180"/>
      <c r="L40" s="1180"/>
      <c r="M40" s="1180"/>
      <c r="N40" s="1180"/>
      <c r="O40" s="1180"/>
      <c r="P40" s="1180"/>
      <c r="Q40" s="1180"/>
      <c r="R40" s="1180"/>
      <c r="S40" s="1180"/>
      <c r="T40" s="1180"/>
      <c r="U40" s="1180"/>
      <c r="V40" s="1180"/>
      <c r="W40" s="1180"/>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6"/>
  <sheetViews>
    <sheetView showGridLines="0" zoomScaleNormal="100" workbookViewId="0"/>
  </sheetViews>
  <sheetFormatPr defaultRowHeight="11.25"/>
  <cols>
    <col min="1" max="1" width="9.140625" style="1062"/>
  </cols>
  <sheetData>
    <row r="1" spans="1:4">
      <c r="A1" s="1062" t="s">
        <v>1691</v>
      </c>
      <c r="B1" t="s">
        <v>515</v>
      </c>
      <c r="C1" t="s">
        <v>516</v>
      </c>
      <c r="D1" t="s">
        <v>1690</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809</v>
      </c>
      <c r="C18" t="s">
        <v>811</v>
      </c>
      <c r="D18" t="s">
        <v>812</v>
      </c>
    </row>
    <row r="19" spans="1:4">
      <c r="A19" s="1062">
        <v>18</v>
      </c>
      <c r="B19" t="s">
        <v>809</v>
      </c>
      <c r="C19" t="s">
        <v>809</v>
      </c>
      <c r="D19" t="s">
        <v>810</v>
      </c>
    </row>
    <row r="20" spans="1:4">
      <c r="A20" s="1062">
        <v>19</v>
      </c>
      <c r="B20" t="s">
        <v>809</v>
      </c>
      <c r="C20" t="s">
        <v>813</v>
      </c>
      <c r="D20" t="s">
        <v>814</v>
      </c>
    </row>
    <row r="21" spans="1:4">
      <c r="A21" s="1062">
        <v>20</v>
      </c>
      <c r="B21" t="s">
        <v>809</v>
      </c>
      <c r="C21" t="s">
        <v>815</v>
      </c>
      <c r="D21" t="s">
        <v>816</v>
      </c>
    </row>
    <row r="22" spans="1:4">
      <c r="A22" s="1062">
        <v>21</v>
      </c>
      <c r="B22" t="s">
        <v>809</v>
      </c>
      <c r="C22" t="s">
        <v>817</v>
      </c>
      <c r="D22" t="s">
        <v>818</v>
      </c>
    </row>
    <row r="23" spans="1:4">
      <c r="A23" s="1062">
        <v>22</v>
      </c>
      <c r="B23" t="s">
        <v>809</v>
      </c>
      <c r="C23" t="s">
        <v>819</v>
      </c>
      <c r="D23" t="s">
        <v>820</v>
      </c>
    </row>
    <row r="24" spans="1:4">
      <c r="A24" s="1062">
        <v>23</v>
      </c>
      <c r="B24" t="s">
        <v>809</v>
      </c>
      <c r="C24" t="s">
        <v>821</v>
      </c>
      <c r="D24" t="s">
        <v>822</v>
      </c>
    </row>
    <row r="25" spans="1:4">
      <c r="A25" s="1062">
        <v>24</v>
      </c>
      <c r="B25" t="s">
        <v>809</v>
      </c>
      <c r="C25" t="s">
        <v>823</v>
      </c>
      <c r="D25" t="s">
        <v>824</v>
      </c>
    </row>
    <row r="26" spans="1:4">
      <c r="A26" s="1062">
        <v>25</v>
      </c>
      <c r="B26" t="s">
        <v>809</v>
      </c>
      <c r="C26" t="s">
        <v>825</v>
      </c>
      <c r="D26" t="s">
        <v>826</v>
      </c>
    </row>
    <row r="27" spans="1:4">
      <c r="A27" s="1062">
        <v>26</v>
      </c>
      <c r="B27" t="s">
        <v>809</v>
      </c>
      <c r="C27" t="s">
        <v>827</v>
      </c>
      <c r="D27" t="s">
        <v>828</v>
      </c>
    </row>
    <row r="28" spans="1:4">
      <c r="A28" s="1062">
        <v>27</v>
      </c>
      <c r="B28" t="s">
        <v>809</v>
      </c>
      <c r="C28" t="s">
        <v>829</v>
      </c>
      <c r="D28" t="s">
        <v>830</v>
      </c>
    </row>
    <row r="29" spans="1:4">
      <c r="A29" s="1062">
        <v>28</v>
      </c>
      <c r="B29" t="s">
        <v>809</v>
      </c>
      <c r="C29" t="s">
        <v>831</v>
      </c>
      <c r="D29" t="s">
        <v>832</v>
      </c>
    </row>
    <row r="30" spans="1:4">
      <c r="A30" s="1062">
        <v>29</v>
      </c>
      <c r="B30" t="s">
        <v>809</v>
      </c>
      <c r="C30" t="s">
        <v>833</v>
      </c>
      <c r="D30" t="s">
        <v>834</v>
      </c>
    </row>
    <row r="31" spans="1:4">
      <c r="A31" s="1062">
        <v>30</v>
      </c>
      <c r="B31" t="s">
        <v>809</v>
      </c>
      <c r="C31" t="s">
        <v>835</v>
      </c>
      <c r="D31" t="s">
        <v>836</v>
      </c>
    </row>
    <row r="32" spans="1:4">
      <c r="A32" s="1062">
        <v>31</v>
      </c>
      <c r="B32" t="s">
        <v>809</v>
      </c>
      <c r="C32" t="s">
        <v>837</v>
      </c>
      <c r="D32" t="s">
        <v>838</v>
      </c>
    </row>
    <row r="33" spans="1:4">
      <c r="A33" s="1062">
        <v>32</v>
      </c>
      <c r="B33" t="s">
        <v>839</v>
      </c>
      <c r="C33" t="s">
        <v>841</v>
      </c>
      <c r="D33" t="s">
        <v>842</v>
      </c>
    </row>
    <row r="34" spans="1:4">
      <c r="A34" s="1062">
        <v>33</v>
      </c>
      <c r="B34" t="s">
        <v>839</v>
      </c>
      <c r="C34" t="s">
        <v>839</v>
      </c>
      <c r="D34" t="s">
        <v>840</v>
      </c>
    </row>
    <row r="35" spans="1:4">
      <c r="A35" s="1062">
        <v>34</v>
      </c>
      <c r="B35" t="s">
        <v>839</v>
      </c>
      <c r="C35" t="s">
        <v>843</v>
      </c>
      <c r="D35" t="s">
        <v>844</v>
      </c>
    </row>
    <row r="36" spans="1:4">
      <c r="A36" s="1062">
        <v>35</v>
      </c>
      <c r="B36" t="s">
        <v>839</v>
      </c>
      <c r="C36" t="s">
        <v>845</v>
      </c>
      <c r="D36" t="s">
        <v>846</v>
      </c>
    </row>
    <row r="37" spans="1:4">
      <c r="A37" s="1062">
        <v>36</v>
      </c>
      <c r="B37" t="s">
        <v>839</v>
      </c>
      <c r="C37" t="s">
        <v>847</v>
      </c>
      <c r="D37" t="s">
        <v>848</v>
      </c>
    </row>
    <row r="38" spans="1:4">
      <c r="A38" s="1062">
        <v>37</v>
      </c>
      <c r="B38" t="s">
        <v>839</v>
      </c>
      <c r="C38" t="s">
        <v>849</v>
      </c>
      <c r="D38" t="s">
        <v>850</v>
      </c>
    </row>
    <row r="39" spans="1:4">
      <c r="A39" s="1062">
        <v>38</v>
      </c>
      <c r="B39" t="s">
        <v>839</v>
      </c>
      <c r="C39" t="s">
        <v>851</v>
      </c>
      <c r="D39" t="s">
        <v>852</v>
      </c>
    </row>
    <row r="40" spans="1:4">
      <c r="A40" s="1062">
        <v>39</v>
      </c>
      <c r="B40" t="s">
        <v>839</v>
      </c>
      <c r="C40" t="s">
        <v>853</v>
      </c>
      <c r="D40" t="s">
        <v>854</v>
      </c>
    </row>
    <row r="41" spans="1:4">
      <c r="A41" s="1062">
        <v>40</v>
      </c>
      <c r="B41" t="s">
        <v>839</v>
      </c>
      <c r="C41" t="s">
        <v>855</v>
      </c>
      <c r="D41" t="s">
        <v>856</v>
      </c>
    </row>
    <row r="42" spans="1:4">
      <c r="A42" s="1062">
        <v>41</v>
      </c>
      <c r="B42" t="s">
        <v>839</v>
      </c>
      <c r="C42" t="s">
        <v>857</v>
      </c>
      <c r="D42" t="s">
        <v>858</v>
      </c>
    </row>
    <row r="43" spans="1:4">
      <c r="A43" s="1062">
        <v>42</v>
      </c>
      <c r="B43" t="s">
        <v>839</v>
      </c>
      <c r="C43" t="s">
        <v>859</v>
      </c>
      <c r="D43" t="s">
        <v>860</v>
      </c>
    </row>
    <row r="44" spans="1:4">
      <c r="A44" s="1062">
        <v>43</v>
      </c>
      <c r="B44" t="s">
        <v>839</v>
      </c>
      <c r="C44" t="s">
        <v>861</v>
      </c>
      <c r="D44" t="s">
        <v>862</v>
      </c>
    </row>
    <row r="45" spans="1:4">
      <c r="A45" s="1062">
        <v>44</v>
      </c>
      <c r="B45" t="s">
        <v>839</v>
      </c>
      <c r="C45" t="s">
        <v>863</v>
      </c>
      <c r="D45" t="s">
        <v>864</v>
      </c>
    </row>
    <row r="46" spans="1:4">
      <c r="A46" s="1062">
        <v>45</v>
      </c>
      <c r="B46" t="s">
        <v>839</v>
      </c>
      <c r="C46" t="s">
        <v>865</v>
      </c>
      <c r="D46" t="s">
        <v>866</v>
      </c>
    </row>
    <row r="47" spans="1:4">
      <c r="A47" s="1062">
        <v>46</v>
      </c>
      <c r="B47" t="s">
        <v>839</v>
      </c>
      <c r="C47" t="s">
        <v>867</v>
      </c>
      <c r="D47" t="s">
        <v>868</v>
      </c>
    </row>
    <row r="48" spans="1:4">
      <c r="A48" s="1062">
        <v>47</v>
      </c>
      <c r="B48" t="s">
        <v>839</v>
      </c>
      <c r="C48" t="s">
        <v>869</v>
      </c>
      <c r="D48" t="s">
        <v>870</v>
      </c>
    </row>
    <row r="49" spans="1:4">
      <c r="A49" s="1062">
        <v>48</v>
      </c>
      <c r="B49" t="s">
        <v>839</v>
      </c>
      <c r="C49" t="s">
        <v>871</v>
      </c>
      <c r="D49" t="s">
        <v>872</v>
      </c>
    </row>
    <row r="50" spans="1:4">
      <c r="A50" s="1062">
        <v>49</v>
      </c>
      <c r="B50" t="s">
        <v>839</v>
      </c>
      <c r="C50" t="s">
        <v>873</v>
      </c>
      <c r="D50" t="s">
        <v>874</v>
      </c>
    </row>
    <row r="51" spans="1:4">
      <c r="A51" s="1062">
        <v>50</v>
      </c>
      <c r="B51" t="s">
        <v>839</v>
      </c>
      <c r="C51" t="s">
        <v>875</v>
      </c>
      <c r="D51" t="s">
        <v>876</v>
      </c>
    </row>
    <row r="52" spans="1:4">
      <c r="A52" s="1062">
        <v>51</v>
      </c>
      <c r="B52" t="s">
        <v>877</v>
      </c>
      <c r="C52" t="s">
        <v>879</v>
      </c>
      <c r="D52" t="s">
        <v>880</v>
      </c>
    </row>
    <row r="53" spans="1:4">
      <c r="A53" s="1062">
        <v>52</v>
      </c>
      <c r="B53" t="s">
        <v>877</v>
      </c>
      <c r="C53" t="s">
        <v>881</v>
      </c>
      <c r="D53" t="s">
        <v>882</v>
      </c>
    </row>
    <row r="54" spans="1:4">
      <c r="A54" s="1062">
        <v>53</v>
      </c>
      <c r="B54" t="s">
        <v>877</v>
      </c>
      <c r="C54" t="s">
        <v>883</v>
      </c>
      <c r="D54" t="s">
        <v>884</v>
      </c>
    </row>
    <row r="55" spans="1:4">
      <c r="A55" s="1062">
        <v>54</v>
      </c>
      <c r="B55" t="s">
        <v>877</v>
      </c>
      <c r="C55" t="s">
        <v>877</v>
      </c>
      <c r="D55" t="s">
        <v>878</v>
      </c>
    </row>
    <row r="56" spans="1:4">
      <c r="A56" s="1062">
        <v>55</v>
      </c>
      <c r="B56" t="s">
        <v>877</v>
      </c>
      <c r="C56" t="s">
        <v>885</v>
      </c>
      <c r="D56" t="s">
        <v>886</v>
      </c>
    </row>
    <row r="57" spans="1:4">
      <c r="A57" s="1062">
        <v>56</v>
      </c>
      <c r="B57" t="s">
        <v>877</v>
      </c>
      <c r="C57" t="s">
        <v>887</v>
      </c>
      <c r="D57" t="s">
        <v>888</v>
      </c>
    </row>
    <row r="58" spans="1:4">
      <c r="A58" s="1062">
        <v>57</v>
      </c>
      <c r="B58" t="s">
        <v>877</v>
      </c>
      <c r="C58" t="s">
        <v>889</v>
      </c>
      <c r="D58" t="s">
        <v>890</v>
      </c>
    </row>
    <row r="59" spans="1:4">
      <c r="A59" s="1062">
        <v>58</v>
      </c>
      <c r="B59" t="s">
        <v>877</v>
      </c>
      <c r="C59" t="s">
        <v>891</v>
      </c>
      <c r="D59" t="s">
        <v>892</v>
      </c>
    </row>
    <row r="60" spans="1:4">
      <c r="A60" s="1062">
        <v>59</v>
      </c>
      <c r="B60" t="s">
        <v>877</v>
      </c>
      <c r="C60" t="s">
        <v>893</v>
      </c>
      <c r="D60" t="s">
        <v>894</v>
      </c>
    </row>
    <row r="61" spans="1:4">
      <c r="A61" s="1062">
        <v>60</v>
      </c>
      <c r="B61" t="s">
        <v>877</v>
      </c>
      <c r="C61" t="s">
        <v>895</v>
      </c>
      <c r="D61" t="s">
        <v>896</v>
      </c>
    </row>
    <row r="62" spans="1:4">
      <c r="A62" s="1062">
        <v>61</v>
      </c>
      <c r="B62" t="s">
        <v>877</v>
      </c>
      <c r="C62" t="s">
        <v>897</v>
      </c>
      <c r="D62" t="s">
        <v>898</v>
      </c>
    </row>
    <row r="63" spans="1:4">
      <c r="A63" s="1062">
        <v>62</v>
      </c>
      <c r="B63" t="s">
        <v>877</v>
      </c>
      <c r="C63" t="s">
        <v>899</v>
      </c>
      <c r="D63" t="s">
        <v>900</v>
      </c>
    </row>
    <row r="64" spans="1:4">
      <c r="A64" s="1062">
        <v>63</v>
      </c>
      <c r="B64" t="s">
        <v>877</v>
      </c>
      <c r="C64" t="s">
        <v>901</v>
      </c>
      <c r="D64" t="s">
        <v>902</v>
      </c>
    </row>
    <row r="65" spans="1:4">
      <c r="A65" s="1062">
        <v>64</v>
      </c>
      <c r="B65" t="s">
        <v>903</v>
      </c>
      <c r="C65" t="s">
        <v>905</v>
      </c>
      <c r="D65" t="s">
        <v>906</v>
      </c>
    </row>
    <row r="66" spans="1:4">
      <c r="A66" s="1062">
        <v>65</v>
      </c>
      <c r="B66" t="s">
        <v>903</v>
      </c>
      <c r="C66" t="s">
        <v>907</v>
      </c>
      <c r="D66" t="s">
        <v>908</v>
      </c>
    </row>
    <row r="67" spans="1:4">
      <c r="A67" s="1062">
        <v>66</v>
      </c>
      <c r="B67" t="s">
        <v>903</v>
      </c>
      <c r="C67" t="s">
        <v>909</v>
      </c>
      <c r="D67" t="s">
        <v>910</v>
      </c>
    </row>
    <row r="68" spans="1:4">
      <c r="A68" s="1062">
        <v>67</v>
      </c>
      <c r="B68" t="s">
        <v>903</v>
      </c>
      <c r="C68" t="s">
        <v>911</v>
      </c>
      <c r="D68" t="s">
        <v>912</v>
      </c>
    </row>
    <row r="69" spans="1:4">
      <c r="A69" s="1062">
        <v>68</v>
      </c>
      <c r="B69" t="s">
        <v>903</v>
      </c>
      <c r="C69" t="s">
        <v>903</v>
      </c>
      <c r="D69" t="s">
        <v>904</v>
      </c>
    </row>
    <row r="70" spans="1:4">
      <c r="A70" s="1062">
        <v>69</v>
      </c>
      <c r="B70" t="s">
        <v>903</v>
      </c>
      <c r="C70" t="s">
        <v>913</v>
      </c>
      <c r="D70" t="s">
        <v>914</v>
      </c>
    </row>
    <row r="71" spans="1:4">
      <c r="A71" s="1062">
        <v>70</v>
      </c>
      <c r="B71" t="s">
        <v>903</v>
      </c>
      <c r="C71" t="s">
        <v>915</v>
      </c>
      <c r="D71" t="s">
        <v>916</v>
      </c>
    </row>
    <row r="72" spans="1:4">
      <c r="A72" s="1062">
        <v>71</v>
      </c>
      <c r="B72" t="s">
        <v>903</v>
      </c>
      <c r="C72" t="s">
        <v>917</v>
      </c>
      <c r="D72" t="s">
        <v>918</v>
      </c>
    </row>
    <row r="73" spans="1:4">
      <c r="A73" s="1062">
        <v>72</v>
      </c>
      <c r="B73" t="s">
        <v>903</v>
      </c>
      <c r="C73" t="s">
        <v>869</v>
      </c>
      <c r="D73" t="s">
        <v>919</v>
      </c>
    </row>
    <row r="74" spans="1:4">
      <c r="A74" s="1062">
        <v>73</v>
      </c>
      <c r="B74" t="s">
        <v>903</v>
      </c>
      <c r="C74" t="s">
        <v>920</v>
      </c>
      <c r="D74" t="s">
        <v>921</v>
      </c>
    </row>
    <row r="75" spans="1:4">
      <c r="A75" s="1062">
        <v>74</v>
      </c>
      <c r="B75" t="s">
        <v>903</v>
      </c>
      <c r="C75" t="s">
        <v>922</v>
      </c>
      <c r="D75" t="s">
        <v>923</v>
      </c>
    </row>
    <row r="76" spans="1:4">
      <c r="A76" s="1062">
        <v>75</v>
      </c>
      <c r="B76" t="s">
        <v>903</v>
      </c>
      <c r="C76" t="s">
        <v>924</v>
      </c>
      <c r="D76" t="s">
        <v>925</v>
      </c>
    </row>
    <row r="77" spans="1:4">
      <c r="A77" s="1062">
        <v>76</v>
      </c>
      <c r="B77" t="s">
        <v>903</v>
      </c>
      <c r="C77" t="s">
        <v>926</v>
      </c>
      <c r="D77" t="s">
        <v>927</v>
      </c>
    </row>
    <row r="78" spans="1:4">
      <c r="A78" s="1062">
        <v>77</v>
      </c>
      <c r="B78" t="s">
        <v>903</v>
      </c>
      <c r="C78" t="s">
        <v>928</v>
      </c>
      <c r="D78" t="s">
        <v>929</v>
      </c>
    </row>
    <row r="79" spans="1:4">
      <c r="A79" s="1062">
        <v>78</v>
      </c>
      <c r="B79" t="s">
        <v>903</v>
      </c>
      <c r="C79" t="s">
        <v>930</v>
      </c>
      <c r="D79" t="s">
        <v>931</v>
      </c>
    </row>
    <row r="80" spans="1:4">
      <c r="A80" s="1062">
        <v>79</v>
      </c>
      <c r="B80" t="s">
        <v>932</v>
      </c>
      <c r="C80" t="s">
        <v>934</v>
      </c>
      <c r="D80" t="s">
        <v>935</v>
      </c>
    </row>
    <row r="81" spans="1:4">
      <c r="A81" s="1062">
        <v>80</v>
      </c>
      <c r="B81" t="s">
        <v>932</v>
      </c>
      <c r="C81" t="s">
        <v>883</v>
      </c>
      <c r="D81" t="s">
        <v>936</v>
      </c>
    </row>
    <row r="82" spans="1:4">
      <c r="A82" s="1062">
        <v>81</v>
      </c>
      <c r="B82" t="s">
        <v>932</v>
      </c>
      <c r="C82" t="s">
        <v>937</v>
      </c>
      <c r="D82" t="s">
        <v>938</v>
      </c>
    </row>
    <row r="83" spans="1:4">
      <c r="A83" s="1062">
        <v>82</v>
      </c>
      <c r="B83" t="s">
        <v>932</v>
      </c>
      <c r="C83" t="s">
        <v>939</v>
      </c>
      <c r="D83" t="s">
        <v>940</v>
      </c>
    </row>
    <row r="84" spans="1:4">
      <c r="A84" s="1062">
        <v>83</v>
      </c>
      <c r="B84" t="s">
        <v>932</v>
      </c>
      <c r="C84" t="s">
        <v>941</v>
      </c>
      <c r="D84" t="s">
        <v>942</v>
      </c>
    </row>
    <row r="85" spans="1:4">
      <c r="A85" s="1062">
        <v>84</v>
      </c>
      <c r="B85" t="s">
        <v>932</v>
      </c>
      <c r="C85" t="s">
        <v>943</v>
      </c>
      <c r="D85" t="s">
        <v>944</v>
      </c>
    </row>
    <row r="86" spans="1:4">
      <c r="A86" s="1062">
        <v>85</v>
      </c>
      <c r="B86" t="s">
        <v>932</v>
      </c>
      <c r="C86" t="s">
        <v>932</v>
      </c>
      <c r="D86" t="s">
        <v>933</v>
      </c>
    </row>
    <row r="87" spans="1:4">
      <c r="A87" s="1062">
        <v>86</v>
      </c>
      <c r="B87" t="s">
        <v>932</v>
      </c>
      <c r="C87" t="s">
        <v>945</v>
      </c>
      <c r="D87" t="s">
        <v>946</v>
      </c>
    </row>
    <row r="88" spans="1:4">
      <c r="A88" s="1062">
        <v>87</v>
      </c>
      <c r="B88" t="s">
        <v>932</v>
      </c>
      <c r="C88" t="s">
        <v>947</v>
      </c>
      <c r="D88" t="s">
        <v>948</v>
      </c>
    </row>
    <row r="89" spans="1:4">
      <c r="A89" s="1062">
        <v>88</v>
      </c>
      <c r="B89" t="s">
        <v>932</v>
      </c>
      <c r="C89" t="s">
        <v>949</v>
      </c>
      <c r="D89" t="s">
        <v>950</v>
      </c>
    </row>
    <row r="90" spans="1:4">
      <c r="A90" s="1062">
        <v>89</v>
      </c>
      <c r="B90" t="s">
        <v>932</v>
      </c>
      <c r="C90" t="s">
        <v>951</v>
      </c>
      <c r="D90" t="s">
        <v>952</v>
      </c>
    </row>
    <row r="91" spans="1:4">
      <c r="A91" s="1062">
        <v>90</v>
      </c>
      <c r="B91" t="s">
        <v>932</v>
      </c>
      <c r="C91" t="s">
        <v>953</v>
      </c>
      <c r="D91" t="s">
        <v>954</v>
      </c>
    </row>
    <row r="92" spans="1:4">
      <c r="A92" s="1062">
        <v>91</v>
      </c>
      <c r="B92" t="s">
        <v>932</v>
      </c>
      <c r="C92" t="s">
        <v>955</v>
      </c>
      <c r="D92" t="s">
        <v>956</v>
      </c>
    </row>
    <row r="93" spans="1:4">
      <c r="A93" s="1062">
        <v>92</v>
      </c>
      <c r="B93" t="s">
        <v>932</v>
      </c>
      <c r="C93" t="s">
        <v>957</v>
      </c>
      <c r="D93" t="s">
        <v>958</v>
      </c>
    </row>
    <row r="94" spans="1:4">
      <c r="A94" s="1062">
        <v>93</v>
      </c>
      <c r="B94" t="s">
        <v>932</v>
      </c>
      <c r="C94" t="s">
        <v>959</v>
      </c>
      <c r="D94" t="s">
        <v>960</v>
      </c>
    </row>
    <row r="95" spans="1:4">
      <c r="A95" s="1062">
        <v>94</v>
      </c>
      <c r="B95" t="s">
        <v>932</v>
      </c>
      <c r="C95" t="s">
        <v>961</v>
      </c>
      <c r="D95" t="s">
        <v>962</v>
      </c>
    </row>
    <row r="96" spans="1:4">
      <c r="A96" s="1062">
        <v>95</v>
      </c>
      <c r="B96" t="s">
        <v>932</v>
      </c>
      <c r="C96" t="s">
        <v>963</v>
      </c>
      <c r="D96" t="s">
        <v>964</v>
      </c>
    </row>
    <row r="97" spans="1:4">
      <c r="A97" s="1062">
        <v>96</v>
      </c>
      <c r="B97" t="s">
        <v>932</v>
      </c>
      <c r="C97" t="s">
        <v>965</v>
      </c>
      <c r="D97" t="s">
        <v>966</v>
      </c>
    </row>
    <row r="98" spans="1:4">
      <c r="A98" s="1062">
        <v>97</v>
      </c>
      <c r="B98" t="s">
        <v>967</v>
      </c>
      <c r="C98" t="s">
        <v>811</v>
      </c>
      <c r="D98" t="s">
        <v>969</v>
      </c>
    </row>
    <row r="99" spans="1:4">
      <c r="A99" s="1062">
        <v>98</v>
      </c>
      <c r="B99" t="s">
        <v>967</v>
      </c>
      <c r="C99" t="s">
        <v>970</v>
      </c>
      <c r="D99" t="s">
        <v>971</v>
      </c>
    </row>
    <row r="100" spans="1:4">
      <c r="A100" s="1062">
        <v>99</v>
      </c>
      <c r="B100" t="s">
        <v>967</v>
      </c>
      <c r="C100" t="s">
        <v>972</v>
      </c>
      <c r="D100" t="s">
        <v>973</v>
      </c>
    </row>
    <row r="101" spans="1:4">
      <c r="A101" s="1062">
        <v>100</v>
      </c>
      <c r="B101" t="s">
        <v>967</v>
      </c>
      <c r="C101" t="s">
        <v>974</v>
      </c>
      <c r="D101" t="s">
        <v>975</v>
      </c>
    </row>
    <row r="102" spans="1:4">
      <c r="A102" s="1062">
        <v>101</v>
      </c>
      <c r="B102" t="s">
        <v>967</v>
      </c>
      <c r="C102" t="s">
        <v>967</v>
      </c>
      <c r="D102" t="s">
        <v>968</v>
      </c>
    </row>
    <row r="103" spans="1:4">
      <c r="A103" s="1062">
        <v>102</v>
      </c>
      <c r="B103" t="s">
        <v>967</v>
      </c>
      <c r="C103" t="s">
        <v>976</v>
      </c>
      <c r="D103" t="s">
        <v>977</v>
      </c>
    </row>
    <row r="104" spans="1:4">
      <c r="A104" s="1062">
        <v>103</v>
      </c>
      <c r="B104" t="s">
        <v>967</v>
      </c>
      <c r="C104" t="s">
        <v>978</v>
      </c>
      <c r="D104" t="s">
        <v>979</v>
      </c>
    </row>
    <row r="105" spans="1:4">
      <c r="A105" s="1062">
        <v>104</v>
      </c>
      <c r="B105" t="s">
        <v>967</v>
      </c>
      <c r="C105" t="s">
        <v>980</v>
      </c>
      <c r="D105" t="s">
        <v>981</v>
      </c>
    </row>
    <row r="106" spans="1:4">
      <c r="A106" s="1062">
        <v>105</v>
      </c>
      <c r="B106" t="s">
        <v>967</v>
      </c>
      <c r="C106" t="s">
        <v>982</v>
      </c>
      <c r="D106" t="s">
        <v>983</v>
      </c>
    </row>
    <row r="107" spans="1:4">
      <c r="A107" s="1062">
        <v>106</v>
      </c>
      <c r="B107" t="s">
        <v>967</v>
      </c>
      <c r="C107" t="s">
        <v>984</v>
      </c>
      <c r="D107" t="s">
        <v>985</v>
      </c>
    </row>
    <row r="108" spans="1:4">
      <c r="A108" s="1062">
        <v>107</v>
      </c>
      <c r="B108" t="s">
        <v>967</v>
      </c>
      <c r="C108" t="s">
        <v>986</v>
      </c>
      <c r="D108" t="s">
        <v>987</v>
      </c>
    </row>
    <row r="109" spans="1:4">
      <c r="A109" s="1062">
        <v>108</v>
      </c>
      <c r="B109" t="s">
        <v>967</v>
      </c>
      <c r="C109" t="s">
        <v>988</v>
      </c>
      <c r="D109" t="s">
        <v>989</v>
      </c>
    </row>
    <row r="110" spans="1:4">
      <c r="A110" s="1062">
        <v>109</v>
      </c>
      <c r="B110" t="s">
        <v>967</v>
      </c>
      <c r="C110" t="s">
        <v>990</v>
      </c>
      <c r="D110" t="s">
        <v>991</v>
      </c>
    </row>
    <row r="111" spans="1:4">
      <c r="A111" s="1062">
        <v>110</v>
      </c>
      <c r="B111" t="s">
        <v>967</v>
      </c>
      <c r="C111" t="s">
        <v>992</v>
      </c>
      <c r="D111" t="s">
        <v>993</v>
      </c>
    </row>
    <row r="112" spans="1:4">
      <c r="A112" s="1062">
        <v>111</v>
      </c>
      <c r="B112" t="s">
        <v>967</v>
      </c>
      <c r="C112" t="s">
        <v>994</v>
      </c>
      <c r="D112" t="s">
        <v>995</v>
      </c>
    </row>
    <row r="113" spans="1:4">
      <c r="A113" s="1062">
        <v>112</v>
      </c>
      <c r="B113" t="s">
        <v>967</v>
      </c>
      <c r="C113" t="s">
        <v>996</v>
      </c>
      <c r="D113" t="s">
        <v>997</v>
      </c>
    </row>
    <row r="114" spans="1:4">
      <c r="A114" s="1062">
        <v>113</v>
      </c>
      <c r="B114" t="s">
        <v>998</v>
      </c>
      <c r="C114" t="s">
        <v>1000</v>
      </c>
      <c r="D114" t="s">
        <v>1001</v>
      </c>
    </row>
    <row r="115" spans="1:4">
      <c r="A115" s="1062">
        <v>114</v>
      </c>
      <c r="B115" t="s">
        <v>998</v>
      </c>
      <c r="C115" t="s">
        <v>811</v>
      </c>
      <c r="D115" t="s">
        <v>1002</v>
      </c>
    </row>
    <row r="116" spans="1:4">
      <c r="A116" s="1062">
        <v>115</v>
      </c>
      <c r="B116" t="s">
        <v>998</v>
      </c>
      <c r="C116" t="s">
        <v>1003</v>
      </c>
      <c r="D116" t="s">
        <v>1004</v>
      </c>
    </row>
    <row r="117" spans="1:4">
      <c r="A117" s="1062">
        <v>116</v>
      </c>
      <c r="B117" t="s">
        <v>998</v>
      </c>
      <c r="C117" t="s">
        <v>998</v>
      </c>
      <c r="D117" t="s">
        <v>999</v>
      </c>
    </row>
    <row r="118" spans="1:4">
      <c r="A118" s="1062">
        <v>117</v>
      </c>
      <c r="B118" t="s">
        <v>998</v>
      </c>
      <c r="C118" t="s">
        <v>1005</v>
      </c>
      <c r="D118" t="s">
        <v>1006</v>
      </c>
    </row>
    <row r="119" spans="1:4">
      <c r="A119" s="1062">
        <v>118</v>
      </c>
      <c r="B119" t="s">
        <v>998</v>
      </c>
      <c r="C119" t="s">
        <v>1007</v>
      </c>
      <c r="D119" t="s">
        <v>1008</v>
      </c>
    </row>
    <row r="120" spans="1:4">
      <c r="A120" s="1062">
        <v>119</v>
      </c>
      <c r="B120" t="s">
        <v>998</v>
      </c>
      <c r="C120" t="s">
        <v>1009</v>
      </c>
      <c r="D120" t="s">
        <v>1010</v>
      </c>
    </row>
    <row r="121" spans="1:4">
      <c r="A121" s="1062">
        <v>120</v>
      </c>
      <c r="B121" t="s">
        <v>998</v>
      </c>
      <c r="C121" t="s">
        <v>1011</v>
      </c>
      <c r="D121" t="s">
        <v>1012</v>
      </c>
    </row>
    <row r="122" spans="1:4">
      <c r="A122" s="1062">
        <v>121</v>
      </c>
      <c r="B122" t="s">
        <v>998</v>
      </c>
      <c r="C122" t="s">
        <v>1013</v>
      </c>
      <c r="D122" t="s">
        <v>1014</v>
      </c>
    </row>
    <row r="123" spans="1:4">
      <c r="A123" s="1062">
        <v>122</v>
      </c>
      <c r="B123" t="s">
        <v>998</v>
      </c>
      <c r="C123" t="s">
        <v>1015</v>
      </c>
      <c r="D123" t="s">
        <v>1016</v>
      </c>
    </row>
    <row r="124" spans="1:4">
      <c r="A124" s="1062">
        <v>123</v>
      </c>
      <c r="B124" t="s">
        <v>998</v>
      </c>
      <c r="C124" t="s">
        <v>1017</v>
      </c>
      <c r="D124" t="s">
        <v>1018</v>
      </c>
    </row>
    <row r="125" spans="1:4">
      <c r="A125" s="1062">
        <v>124</v>
      </c>
      <c r="B125" t="s">
        <v>998</v>
      </c>
      <c r="C125" t="s">
        <v>1019</v>
      </c>
      <c r="D125" t="s">
        <v>1020</v>
      </c>
    </row>
    <row r="126" spans="1:4">
      <c r="A126" s="1062">
        <v>125</v>
      </c>
      <c r="B126" t="s">
        <v>998</v>
      </c>
      <c r="C126" t="s">
        <v>1021</v>
      </c>
      <c r="D126" t="s">
        <v>1022</v>
      </c>
    </row>
    <row r="127" spans="1:4">
      <c r="A127" s="1062">
        <v>126</v>
      </c>
      <c r="B127" t="s">
        <v>998</v>
      </c>
      <c r="C127" t="s">
        <v>1023</v>
      </c>
      <c r="D127" t="s">
        <v>1024</v>
      </c>
    </row>
    <row r="128" spans="1:4">
      <c r="A128" s="1062">
        <v>127</v>
      </c>
      <c r="B128" t="s">
        <v>998</v>
      </c>
      <c r="C128" t="s">
        <v>1025</v>
      </c>
      <c r="D128" t="s">
        <v>1026</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1027</v>
      </c>
      <c r="D134" t="s">
        <v>1028</v>
      </c>
    </row>
    <row r="135" spans="1:4">
      <c r="A135" s="1062">
        <v>134</v>
      </c>
      <c r="B135" t="s">
        <v>1027</v>
      </c>
      <c r="C135" t="s">
        <v>1039</v>
      </c>
      <c r="D135" t="s">
        <v>1040</v>
      </c>
    </row>
    <row r="136" spans="1:4">
      <c r="A136" s="1062">
        <v>135</v>
      </c>
      <c r="B136" t="s">
        <v>1027</v>
      </c>
      <c r="C136" t="s">
        <v>1041</v>
      </c>
      <c r="D136" t="s">
        <v>1042</v>
      </c>
    </row>
    <row r="137" spans="1:4">
      <c r="A137" s="1062">
        <v>136</v>
      </c>
      <c r="B137" t="s">
        <v>1027</v>
      </c>
      <c r="C137" t="s">
        <v>1013</v>
      </c>
      <c r="D137" t="s">
        <v>1043</v>
      </c>
    </row>
    <row r="138" spans="1:4">
      <c r="A138" s="1062">
        <v>137</v>
      </c>
      <c r="B138" t="s">
        <v>1027</v>
      </c>
      <c r="C138" t="s">
        <v>1044</v>
      </c>
      <c r="D138" t="s">
        <v>1045</v>
      </c>
    </row>
    <row r="139" spans="1:4">
      <c r="A139" s="1062">
        <v>138</v>
      </c>
      <c r="B139" t="s">
        <v>1027</v>
      </c>
      <c r="C139" t="s">
        <v>1046</v>
      </c>
      <c r="D139" t="s">
        <v>1047</v>
      </c>
    </row>
    <row r="140" spans="1:4">
      <c r="A140" s="1062">
        <v>139</v>
      </c>
      <c r="B140" t="s">
        <v>1027</v>
      </c>
      <c r="C140" t="s">
        <v>831</v>
      </c>
      <c r="D140" t="s">
        <v>1048</v>
      </c>
    </row>
    <row r="141" spans="1:4">
      <c r="A141" s="1062">
        <v>140</v>
      </c>
      <c r="B141" t="s">
        <v>1027</v>
      </c>
      <c r="C141" t="s">
        <v>1049</v>
      </c>
      <c r="D141" t="s">
        <v>1050</v>
      </c>
    </row>
    <row r="142" spans="1:4">
      <c r="A142" s="1062">
        <v>141</v>
      </c>
      <c r="B142" t="s">
        <v>1027</v>
      </c>
      <c r="C142" t="s">
        <v>1051</v>
      </c>
      <c r="D142" t="s">
        <v>1052</v>
      </c>
    </row>
    <row r="143" spans="1:4">
      <c r="A143" s="1062">
        <v>142</v>
      </c>
      <c r="B143" t="s">
        <v>1053</v>
      </c>
      <c r="C143" t="s">
        <v>1055</v>
      </c>
      <c r="D143" t="s">
        <v>1056</v>
      </c>
    </row>
    <row r="144" spans="1:4">
      <c r="A144" s="1062">
        <v>143</v>
      </c>
      <c r="B144" t="s">
        <v>1053</v>
      </c>
      <c r="C144" t="s">
        <v>1057</v>
      </c>
      <c r="D144" t="s">
        <v>1058</v>
      </c>
    </row>
    <row r="145" spans="1:4">
      <c r="A145" s="1062">
        <v>144</v>
      </c>
      <c r="B145" t="s">
        <v>1053</v>
      </c>
      <c r="C145" t="s">
        <v>974</v>
      </c>
      <c r="D145" t="s">
        <v>1059</v>
      </c>
    </row>
    <row r="146" spans="1:4">
      <c r="A146" s="1062">
        <v>145</v>
      </c>
      <c r="B146" t="s">
        <v>1053</v>
      </c>
      <c r="C146" t="s">
        <v>1060</v>
      </c>
      <c r="D146" t="s">
        <v>1061</v>
      </c>
    </row>
    <row r="147" spans="1:4">
      <c r="A147" s="1062">
        <v>146</v>
      </c>
      <c r="B147" t="s">
        <v>1053</v>
      </c>
      <c r="C147" t="s">
        <v>1062</v>
      </c>
      <c r="D147" t="s">
        <v>1063</v>
      </c>
    </row>
    <row r="148" spans="1:4">
      <c r="A148" s="1062">
        <v>147</v>
      </c>
      <c r="B148" t="s">
        <v>1053</v>
      </c>
      <c r="C148" t="s">
        <v>1053</v>
      </c>
      <c r="D148" t="s">
        <v>1054</v>
      </c>
    </row>
    <row r="149" spans="1:4">
      <c r="A149" s="1062">
        <v>148</v>
      </c>
      <c r="B149" t="s">
        <v>1053</v>
      </c>
      <c r="C149" t="s">
        <v>1064</v>
      </c>
      <c r="D149" t="s">
        <v>1065</v>
      </c>
    </row>
    <row r="150" spans="1:4">
      <c r="A150" s="1062">
        <v>149</v>
      </c>
      <c r="B150" t="s">
        <v>1053</v>
      </c>
      <c r="C150" t="s">
        <v>1066</v>
      </c>
      <c r="D150" t="s">
        <v>1067</v>
      </c>
    </row>
    <row r="151" spans="1:4">
      <c r="A151" s="1062">
        <v>150</v>
      </c>
      <c r="B151" t="s">
        <v>1053</v>
      </c>
      <c r="C151" t="s">
        <v>1068</v>
      </c>
      <c r="D151" t="s">
        <v>1069</v>
      </c>
    </row>
    <row r="152" spans="1:4">
      <c r="A152" s="1062">
        <v>151</v>
      </c>
      <c r="B152" t="s">
        <v>1053</v>
      </c>
      <c r="C152" t="s">
        <v>990</v>
      </c>
      <c r="D152" t="s">
        <v>1070</v>
      </c>
    </row>
    <row r="153" spans="1:4">
      <c r="A153" s="1062">
        <v>152</v>
      </c>
      <c r="B153" t="s">
        <v>1053</v>
      </c>
      <c r="C153" t="s">
        <v>1071</v>
      </c>
      <c r="D153" t="s">
        <v>1072</v>
      </c>
    </row>
    <row r="154" spans="1:4">
      <c r="A154" s="1062">
        <v>153</v>
      </c>
      <c r="B154" t="s">
        <v>1053</v>
      </c>
      <c r="C154" t="s">
        <v>1073</v>
      </c>
      <c r="D154" t="s">
        <v>1074</v>
      </c>
    </row>
    <row r="155" spans="1:4">
      <c r="A155" s="1062">
        <v>154</v>
      </c>
      <c r="B155" t="s">
        <v>1053</v>
      </c>
      <c r="C155" t="s">
        <v>1075</v>
      </c>
      <c r="D155" t="s">
        <v>1076</v>
      </c>
    </row>
    <row r="156" spans="1:4">
      <c r="A156" s="1062">
        <v>155</v>
      </c>
      <c r="B156" t="s">
        <v>1053</v>
      </c>
      <c r="C156" t="s">
        <v>1077</v>
      </c>
      <c r="D156" t="s">
        <v>1078</v>
      </c>
    </row>
    <row r="157" spans="1:4">
      <c r="A157" s="1062">
        <v>156</v>
      </c>
      <c r="B157" t="s">
        <v>1053</v>
      </c>
      <c r="C157" t="s">
        <v>1079</v>
      </c>
      <c r="D157" t="s">
        <v>1080</v>
      </c>
    </row>
    <row r="158" spans="1:4">
      <c r="A158" s="1062">
        <v>157</v>
      </c>
      <c r="B158" t="s">
        <v>1053</v>
      </c>
      <c r="C158" t="s">
        <v>959</v>
      </c>
      <c r="D158" t="s">
        <v>1081</v>
      </c>
    </row>
    <row r="159" spans="1:4">
      <c r="A159" s="1062">
        <v>158</v>
      </c>
      <c r="B159" t="s">
        <v>1053</v>
      </c>
      <c r="C159" t="s">
        <v>961</v>
      </c>
      <c r="D159" t="s">
        <v>1082</v>
      </c>
    </row>
    <row r="160" spans="1:4">
      <c r="A160" s="1062">
        <v>159</v>
      </c>
      <c r="B160" t="s">
        <v>1053</v>
      </c>
      <c r="C160" t="s">
        <v>1083</v>
      </c>
      <c r="D160" t="s">
        <v>1084</v>
      </c>
    </row>
    <row r="161" spans="1:4">
      <c r="A161" s="1062">
        <v>160</v>
      </c>
      <c r="B161" t="s">
        <v>1053</v>
      </c>
      <c r="C161" t="s">
        <v>1085</v>
      </c>
      <c r="D161" t="s">
        <v>1086</v>
      </c>
    </row>
    <row r="162" spans="1:4">
      <c r="A162" s="1062">
        <v>161</v>
      </c>
      <c r="B162" t="s">
        <v>1053</v>
      </c>
      <c r="C162" t="s">
        <v>1087</v>
      </c>
      <c r="D162" t="s">
        <v>1088</v>
      </c>
    </row>
    <row r="163" spans="1:4">
      <c r="A163" s="1062">
        <v>162</v>
      </c>
      <c r="B163" t="s">
        <v>1089</v>
      </c>
      <c r="C163" t="s">
        <v>811</v>
      </c>
      <c r="D163" t="s">
        <v>1091</v>
      </c>
    </row>
    <row r="164" spans="1:4">
      <c r="A164" s="1062">
        <v>163</v>
      </c>
      <c r="B164" t="s">
        <v>1089</v>
      </c>
      <c r="C164" t="s">
        <v>1092</v>
      </c>
      <c r="D164" t="s">
        <v>1093</v>
      </c>
    </row>
    <row r="165" spans="1:4">
      <c r="A165" s="1062">
        <v>164</v>
      </c>
      <c r="B165" t="s">
        <v>1089</v>
      </c>
      <c r="C165" t="s">
        <v>1094</v>
      </c>
      <c r="D165" t="s">
        <v>1095</v>
      </c>
    </row>
    <row r="166" spans="1:4">
      <c r="A166" s="1062">
        <v>165</v>
      </c>
      <c r="B166" t="s">
        <v>1089</v>
      </c>
      <c r="C166" t="s">
        <v>1096</v>
      </c>
      <c r="D166" t="s">
        <v>1097</v>
      </c>
    </row>
    <row r="167" spans="1:4">
      <c r="A167" s="1062">
        <v>166</v>
      </c>
      <c r="B167" t="s">
        <v>1089</v>
      </c>
      <c r="C167" t="s">
        <v>1098</v>
      </c>
      <c r="D167" t="s">
        <v>1099</v>
      </c>
    </row>
    <row r="168" spans="1:4">
      <c r="A168" s="1062">
        <v>167</v>
      </c>
      <c r="B168" t="s">
        <v>1089</v>
      </c>
      <c r="C168" t="s">
        <v>1039</v>
      </c>
      <c r="D168" t="s">
        <v>1100</v>
      </c>
    </row>
    <row r="169" spans="1:4">
      <c r="A169" s="1062">
        <v>168</v>
      </c>
      <c r="B169" t="s">
        <v>1089</v>
      </c>
      <c r="C169" t="s">
        <v>1101</v>
      </c>
      <c r="D169" t="s">
        <v>1102</v>
      </c>
    </row>
    <row r="170" spans="1:4">
      <c r="A170" s="1062">
        <v>169</v>
      </c>
      <c r="B170" t="s">
        <v>1089</v>
      </c>
      <c r="C170" t="s">
        <v>1089</v>
      </c>
      <c r="D170" t="s">
        <v>1090</v>
      </c>
    </row>
    <row r="171" spans="1:4">
      <c r="A171" s="1062">
        <v>170</v>
      </c>
      <c r="B171" t="s">
        <v>1089</v>
      </c>
      <c r="C171" t="s">
        <v>1103</v>
      </c>
      <c r="D171" t="s">
        <v>1104</v>
      </c>
    </row>
    <row r="172" spans="1:4">
      <c r="A172" s="1062">
        <v>171</v>
      </c>
      <c r="B172" t="s">
        <v>1089</v>
      </c>
      <c r="C172" t="s">
        <v>1105</v>
      </c>
      <c r="D172" t="s">
        <v>1106</v>
      </c>
    </row>
    <row r="173" spans="1:4">
      <c r="A173" s="1062">
        <v>172</v>
      </c>
      <c r="B173" t="s">
        <v>1089</v>
      </c>
      <c r="C173" t="s">
        <v>1107</v>
      </c>
      <c r="D173" t="s">
        <v>1108</v>
      </c>
    </row>
    <row r="174" spans="1:4">
      <c r="A174" s="1062">
        <v>173</v>
      </c>
      <c r="B174" t="s">
        <v>1089</v>
      </c>
      <c r="C174" t="s">
        <v>1109</v>
      </c>
      <c r="D174" t="s">
        <v>1110</v>
      </c>
    </row>
    <row r="175" spans="1:4">
      <c r="A175" s="1062">
        <v>174</v>
      </c>
      <c r="B175" t="s">
        <v>1111</v>
      </c>
      <c r="C175" t="s">
        <v>1113</v>
      </c>
      <c r="D175" t="s">
        <v>1114</v>
      </c>
    </row>
    <row r="176" spans="1:4">
      <c r="A176" s="1062">
        <v>175</v>
      </c>
      <c r="B176" t="s">
        <v>1111</v>
      </c>
      <c r="C176" t="s">
        <v>1115</v>
      </c>
      <c r="D176" t="s">
        <v>1116</v>
      </c>
    </row>
    <row r="177" spans="1:4">
      <c r="A177" s="1062">
        <v>176</v>
      </c>
      <c r="B177" t="s">
        <v>1111</v>
      </c>
      <c r="C177" t="s">
        <v>1117</v>
      </c>
      <c r="D177" t="s">
        <v>1118</v>
      </c>
    </row>
    <row r="178" spans="1:4">
      <c r="A178" s="1062">
        <v>177</v>
      </c>
      <c r="B178" t="s">
        <v>1111</v>
      </c>
      <c r="C178" t="s">
        <v>1119</v>
      </c>
      <c r="D178" t="s">
        <v>1120</v>
      </c>
    </row>
    <row r="179" spans="1:4">
      <c r="A179" s="1062">
        <v>178</v>
      </c>
      <c r="B179" t="s">
        <v>1111</v>
      </c>
      <c r="C179" t="s">
        <v>1111</v>
      </c>
      <c r="D179" t="s">
        <v>1112</v>
      </c>
    </row>
    <row r="180" spans="1:4">
      <c r="A180" s="1062">
        <v>179</v>
      </c>
      <c r="B180" t="s">
        <v>1111</v>
      </c>
      <c r="C180" t="s">
        <v>1121</v>
      </c>
      <c r="D180" t="s">
        <v>1122</v>
      </c>
    </row>
    <row r="181" spans="1:4">
      <c r="A181" s="1062">
        <v>180</v>
      </c>
      <c r="B181" t="s">
        <v>1111</v>
      </c>
      <c r="C181" t="s">
        <v>1123</v>
      </c>
      <c r="D181" t="s">
        <v>1124</v>
      </c>
    </row>
    <row r="182" spans="1:4">
      <c r="A182" s="1062">
        <v>181</v>
      </c>
      <c r="B182" t="s">
        <v>1111</v>
      </c>
      <c r="C182" t="s">
        <v>1125</v>
      </c>
      <c r="D182" t="s">
        <v>1126</v>
      </c>
    </row>
    <row r="183" spans="1:4">
      <c r="A183" s="1062">
        <v>182</v>
      </c>
      <c r="B183" t="s">
        <v>1111</v>
      </c>
      <c r="C183" t="s">
        <v>1127</v>
      </c>
      <c r="D183" t="s">
        <v>1128</v>
      </c>
    </row>
    <row r="184" spans="1:4">
      <c r="A184" s="1062">
        <v>183</v>
      </c>
      <c r="B184" t="s">
        <v>1111</v>
      </c>
      <c r="C184" t="s">
        <v>1129</v>
      </c>
      <c r="D184" t="s">
        <v>1130</v>
      </c>
    </row>
    <row r="185" spans="1:4">
      <c r="A185" s="1062">
        <v>184</v>
      </c>
      <c r="B185" t="s">
        <v>1111</v>
      </c>
      <c r="C185" t="s">
        <v>1131</v>
      </c>
      <c r="D185" t="s">
        <v>1132</v>
      </c>
    </row>
    <row r="186" spans="1:4">
      <c r="A186" s="1062">
        <v>185</v>
      </c>
      <c r="B186" t="s">
        <v>1133</v>
      </c>
      <c r="C186" t="s">
        <v>1135</v>
      </c>
      <c r="D186" t="s">
        <v>1136</v>
      </c>
    </row>
    <row r="187" spans="1:4">
      <c r="A187" s="1062">
        <v>186</v>
      </c>
      <c r="B187" t="s">
        <v>1133</v>
      </c>
      <c r="C187" t="s">
        <v>1137</v>
      </c>
      <c r="D187" t="s">
        <v>1138</v>
      </c>
    </row>
    <row r="188" spans="1:4">
      <c r="A188" s="1062">
        <v>187</v>
      </c>
      <c r="B188" t="s">
        <v>1133</v>
      </c>
      <c r="C188" t="s">
        <v>1139</v>
      </c>
      <c r="D188" t="s">
        <v>1140</v>
      </c>
    </row>
    <row r="189" spans="1:4">
      <c r="A189" s="1062">
        <v>188</v>
      </c>
      <c r="B189" t="s">
        <v>1133</v>
      </c>
      <c r="C189" t="s">
        <v>1117</v>
      </c>
      <c r="D189" t="s">
        <v>1141</v>
      </c>
    </row>
    <row r="190" spans="1:4">
      <c r="A190" s="1062">
        <v>189</v>
      </c>
      <c r="B190" t="s">
        <v>1133</v>
      </c>
      <c r="C190" t="s">
        <v>1133</v>
      </c>
      <c r="D190" t="s">
        <v>1134</v>
      </c>
    </row>
    <row r="191" spans="1:4">
      <c r="A191" s="1062">
        <v>190</v>
      </c>
      <c r="B191" t="s">
        <v>1133</v>
      </c>
      <c r="C191" t="s">
        <v>1142</v>
      </c>
      <c r="D191" t="s">
        <v>1143</v>
      </c>
    </row>
    <row r="192" spans="1:4">
      <c r="A192" s="1062">
        <v>191</v>
      </c>
      <c r="B192" t="s">
        <v>1133</v>
      </c>
      <c r="C192" t="s">
        <v>1144</v>
      </c>
      <c r="D192" t="s">
        <v>1145</v>
      </c>
    </row>
    <row r="193" spans="1:4">
      <c r="A193" s="1062">
        <v>192</v>
      </c>
      <c r="B193" t="s">
        <v>1133</v>
      </c>
      <c r="C193" t="s">
        <v>980</v>
      </c>
      <c r="D193" t="s">
        <v>1146</v>
      </c>
    </row>
    <row r="194" spans="1:4">
      <c r="A194" s="1062">
        <v>193</v>
      </c>
      <c r="B194" t="s">
        <v>1133</v>
      </c>
      <c r="C194" t="s">
        <v>1147</v>
      </c>
      <c r="D194" t="s">
        <v>1148</v>
      </c>
    </row>
    <row r="195" spans="1:4">
      <c r="A195" s="1062">
        <v>194</v>
      </c>
      <c r="B195" t="s">
        <v>1133</v>
      </c>
      <c r="C195" t="s">
        <v>1149</v>
      </c>
      <c r="D195" t="s">
        <v>1150</v>
      </c>
    </row>
    <row r="196" spans="1:4">
      <c r="A196" s="1062">
        <v>195</v>
      </c>
      <c r="B196" t="s">
        <v>1133</v>
      </c>
      <c r="C196" t="s">
        <v>1151</v>
      </c>
      <c r="D196" t="s">
        <v>1152</v>
      </c>
    </row>
    <row r="197" spans="1:4">
      <c r="A197" s="1062">
        <v>196</v>
      </c>
      <c r="B197" t="s">
        <v>1133</v>
      </c>
      <c r="C197" t="s">
        <v>1153</v>
      </c>
      <c r="D197" t="s">
        <v>1154</v>
      </c>
    </row>
    <row r="198" spans="1:4">
      <c r="A198" s="1062">
        <v>197</v>
      </c>
      <c r="B198" t="s">
        <v>1133</v>
      </c>
      <c r="C198" t="s">
        <v>1155</v>
      </c>
      <c r="D198" t="s">
        <v>1156</v>
      </c>
    </row>
    <row r="199" spans="1:4">
      <c r="A199" s="1062">
        <v>198</v>
      </c>
      <c r="B199" t="s">
        <v>1133</v>
      </c>
      <c r="C199" t="s">
        <v>1157</v>
      </c>
      <c r="D199" t="s">
        <v>1158</v>
      </c>
    </row>
    <row r="200" spans="1:4">
      <c r="A200" s="1062">
        <v>199</v>
      </c>
      <c r="B200" t="s">
        <v>1133</v>
      </c>
      <c r="C200" t="s">
        <v>1159</v>
      </c>
      <c r="D200" t="s">
        <v>1160</v>
      </c>
    </row>
    <row r="201" spans="1:4">
      <c r="A201" s="1062">
        <v>200</v>
      </c>
      <c r="B201" t="s">
        <v>1133</v>
      </c>
      <c r="C201" t="s">
        <v>1161</v>
      </c>
      <c r="D201" t="s">
        <v>1162</v>
      </c>
    </row>
    <row r="202" spans="1:4">
      <c r="A202" s="1062">
        <v>201</v>
      </c>
      <c r="B202" t="s">
        <v>1133</v>
      </c>
      <c r="C202" t="s">
        <v>1163</v>
      </c>
      <c r="D202" t="s">
        <v>1164</v>
      </c>
    </row>
    <row r="203" spans="1:4">
      <c r="A203" s="1062">
        <v>202</v>
      </c>
      <c r="B203" t="s">
        <v>1165</v>
      </c>
      <c r="C203" t="s">
        <v>1167</v>
      </c>
      <c r="D203" t="s">
        <v>1168</v>
      </c>
    </row>
    <row r="204" spans="1:4">
      <c r="A204" s="1062">
        <v>203</v>
      </c>
      <c r="B204" t="s">
        <v>1165</v>
      </c>
      <c r="C204" t="s">
        <v>1169</v>
      </c>
      <c r="D204" t="s">
        <v>1170</v>
      </c>
    </row>
    <row r="205" spans="1:4">
      <c r="A205" s="1062">
        <v>204</v>
      </c>
      <c r="B205" t="s">
        <v>1165</v>
      </c>
      <c r="C205" t="s">
        <v>1165</v>
      </c>
      <c r="D205" t="s">
        <v>1166</v>
      </c>
    </row>
    <row r="206" spans="1:4">
      <c r="A206" s="1062">
        <v>205</v>
      </c>
      <c r="B206" t="s">
        <v>1165</v>
      </c>
      <c r="C206" t="s">
        <v>1171</v>
      </c>
      <c r="D206" t="s">
        <v>1172</v>
      </c>
    </row>
    <row r="207" spans="1:4">
      <c r="A207" s="1062">
        <v>206</v>
      </c>
      <c r="B207" t="s">
        <v>1165</v>
      </c>
      <c r="C207" t="s">
        <v>1173</v>
      </c>
      <c r="D207" t="s">
        <v>1174</v>
      </c>
    </row>
    <row r="208" spans="1:4">
      <c r="A208" s="1062">
        <v>207</v>
      </c>
      <c r="B208" t="s">
        <v>1165</v>
      </c>
      <c r="C208" t="s">
        <v>1175</v>
      </c>
      <c r="D208" t="s">
        <v>1176</v>
      </c>
    </row>
    <row r="209" spans="1:4">
      <c r="A209" s="1062">
        <v>208</v>
      </c>
      <c r="B209" t="s">
        <v>1165</v>
      </c>
      <c r="C209" t="s">
        <v>1177</v>
      </c>
      <c r="D209" t="s">
        <v>1178</v>
      </c>
    </row>
    <row r="210" spans="1:4">
      <c r="A210" s="1062">
        <v>209</v>
      </c>
      <c r="B210" t="s">
        <v>1165</v>
      </c>
      <c r="C210" t="s">
        <v>1179</v>
      </c>
      <c r="D210" t="s">
        <v>1180</v>
      </c>
    </row>
    <row r="211" spans="1:4">
      <c r="A211" s="1062">
        <v>210</v>
      </c>
      <c r="B211" t="s">
        <v>1165</v>
      </c>
      <c r="C211" t="s">
        <v>1181</v>
      </c>
      <c r="D211" t="s">
        <v>1182</v>
      </c>
    </row>
    <row r="212" spans="1:4">
      <c r="A212" s="1062">
        <v>211</v>
      </c>
      <c r="B212" t="s">
        <v>1165</v>
      </c>
      <c r="C212" t="s">
        <v>1183</v>
      </c>
      <c r="D212" t="s">
        <v>1184</v>
      </c>
    </row>
    <row r="213" spans="1:4">
      <c r="A213" s="1062">
        <v>212</v>
      </c>
      <c r="B213" t="s">
        <v>1185</v>
      </c>
      <c r="C213" t="s">
        <v>1057</v>
      </c>
      <c r="D213" t="s">
        <v>1187</v>
      </c>
    </row>
    <row r="214" spans="1:4">
      <c r="A214" s="1062">
        <v>213</v>
      </c>
      <c r="B214" t="s">
        <v>1185</v>
      </c>
      <c r="C214" t="s">
        <v>1188</v>
      </c>
      <c r="D214" t="s">
        <v>1189</v>
      </c>
    </row>
    <row r="215" spans="1:4">
      <c r="A215" s="1062">
        <v>214</v>
      </c>
      <c r="B215" t="s">
        <v>1185</v>
      </c>
      <c r="C215" t="s">
        <v>1190</v>
      </c>
      <c r="D215" t="s">
        <v>1191</v>
      </c>
    </row>
    <row r="216" spans="1:4">
      <c r="A216" s="1062">
        <v>215</v>
      </c>
      <c r="B216" t="s">
        <v>1185</v>
      </c>
      <c r="C216" t="s">
        <v>1192</v>
      </c>
      <c r="D216" t="s">
        <v>1193</v>
      </c>
    </row>
    <row r="217" spans="1:4">
      <c r="A217" s="1062">
        <v>216</v>
      </c>
      <c r="B217" t="s">
        <v>1185</v>
      </c>
      <c r="C217" t="s">
        <v>1185</v>
      </c>
      <c r="D217" t="s">
        <v>1186</v>
      </c>
    </row>
    <row r="218" spans="1:4">
      <c r="A218" s="1062">
        <v>217</v>
      </c>
      <c r="B218" t="s">
        <v>1185</v>
      </c>
      <c r="C218" t="s">
        <v>1194</v>
      </c>
      <c r="D218" t="s">
        <v>1195</v>
      </c>
    </row>
    <row r="219" spans="1:4">
      <c r="A219" s="1062">
        <v>218</v>
      </c>
      <c r="B219" t="s">
        <v>1185</v>
      </c>
      <c r="C219" t="s">
        <v>1196</v>
      </c>
      <c r="D219" t="s">
        <v>1197</v>
      </c>
    </row>
    <row r="220" spans="1:4">
      <c r="A220" s="1062">
        <v>219</v>
      </c>
      <c r="B220" t="s">
        <v>1185</v>
      </c>
      <c r="C220" t="s">
        <v>1198</v>
      </c>
      <c r="D220" t="s">
        <v>1199</v>
      </c>
    </row>
    <row r="221" spans="1:4">
      <c r="A221" s="1062">
        <v>220</v>
      </c>
      <c r="B221" t="s">
        <v>1185</v>
      </c>
      <c r="C221" t="s">
        <v>1200</v>
      </c>
      <c r="D221" t="s">
        <v>1201</v>
      </c>
    </row>
    <row r="222" spans="1:4">
      <c r="A222" s="1062">
        <v>221</v>
      </c>
      <c r="B222" t="s">
        <v>1185</v>
      </c>
      <c r="C222" t="s">
        <v>1202</v>
      </c>
      <c r="D222" t="s">
        <v>1203</v>
      </c>
    </row>
    <row r="223" spans="1:4">
      <c r="A223" s="1062">
        <v>222</v>
      </c>
      <c r="B223" t="s">
        <v>1204</v>
      </c>
      <c r="C223" t="s">
        <v>1206</v>
      </c>
      <c r="D223" t="s">
        <v>1207</v>
      </c>
    </row>
    <row r="224" spans="1:4">
      <c r="A224" s="1062">
        <v>223</v>
      </c>
      <c r="B224" t="s">
        <v>1204</v>
      </c>
      <c r="C224" t="s">
        <v>1208</v>
      </c>
      <c r="D224" t="s">
        <v>1209</v>
      </c>
    </row>
    <row r="225" spans="1:4">
      <c r="A225" s="1062">
        <v>224</v>
      </c>
      <c r="B225" t="s">
        <v>1204</v>
      </c>
      <c r="C225" t="s">
        <v>1210</v>
      </c>
      <c r="D225" t="s">
        <v>1211</v>
      </c>
    </row>
    <row r="226" spans="1:4">
      <c r="A226" s="1062">
        <v>225</v>
      </c>
      <c r="B226" t="s">
        <v>1204</v>
      </c>
      <c r="C226" t="s">
        <v>1212</v>
      </c>
      <c r="D226" t="s">
        <v>1213</v>
      </c>
    </row>
    <row r="227" spans="1:4">
      <c r="A227" s="1062">
        <v>226</v>
      </c>
      <c r="B227" t="s">
        <v>1204</v>
      </c>
      <c r="C227" t="s">
        <v>1214</v>
      </c>
      <c r="D227" t="s">
        <v>1215</v>
      </c>
    </row>
    <row r="228" spans="1:4">
      <c r="A228" s="1062">
        <v>227</v>
      </c>
      <c r="B228" t="s">
        <v>1204</v>
      </c>
      <c r="C228" t="s">
        <v>1216</v>
      </c>
      <c r="D228" t="s">
        <v>1217</v>
      </c>
    </row>
    <row r="229" spans="1:4">
      <c r="A229" s="1062">
        <v>228</v>
      </c>
      <c r="B229" t="s">
        <v>1204</v>
      </c>
      <c r="C229" t="s">
        <v>1204</v>
      </c>
      <c r="D229" t="s">
        <v>1205</v>
      </c>
    </row>
    <row r="230" spans="1:4">
      <c r="A230" s="1062">
        <v>229</v>
      </c>
      <c r="B230" t="s">
        <v>1204</v>
      </c>
      <c r="C230" t="s">
        <v>1218</v>
      </c>
      <c r="D230" t="s">
        <v>1219</v>
      </c>
    </row>
    <row r="231" spans="1:4">
      <c r="A231" s="1062">
        <v>230</v>
      </c>
      <c r="B231" t="s">
        <v>1204</v>
      </c>
      <c r="C231" t="s">
        <v>1220</v>
      </c>
      <c r="D231" t="s">
        <v>1221</v>
      </c>
    </row>
    <row r="232" spans="1:4">
      <c r="A232" s="1062">
        <v>231</v>
      </c>
      <c r="B232" t="s">
        <v>1204</v>
      </c>
      <c r="C232" t="s">
        <v>1222</v>
      </c>
      <c r="D232" t="s">
        <v>1223</v>
      </c>
    </row>
    <row r="233" spans="1:4">
      <c r="A233" s="1062">
        <v>232</v>
      </c>
      <c r="B233" t="s">
        <v>1204</v>
      </c>
      <c r="C233" t="s">
        <v>1224</v>
      </c>
      <c r="D233" t="s">
        <v>1225</v>
      </c>
    </row>
    <row r="234" spans="1:4">
      <c r="A234" s="1062">
        <v>233</v>
      </c>
      <c r="B234" t="s">
        <v>1204</v>
      </c>
      <c r="C234" t="s">
        <v>1226</v>
      </c>
      <c r="D234" t="s">
        <v>1227</v>
      </c>
    </row>
    <row r="235" spans="1:4">
      <c r="A235" s="1062">
        <v>234</v>
      </c>
      <c r="B235" t="s">
        <v>1204</v>
      </c>
      <c r="C235" t="s">
        <v>1228</v>
      </c>
      <c r="D235" t="s">
        <v>1229</v>
      </c>
    </row>
    <row r="236" spans="1:4">
      <c r="A236" s="1062">
        <v>235</v>
      </c>
      <c r="B236" t="s">
        <v>1204</v>
      </c>
      <c r="C236" t="s">
        <v>1230</v>
      </c>
      <c r="D236" t="s">
        <v>1231</v>
      </c>
    </row>
    <row r="237" spans="1:4">
      <c r="A237" s="1062">
        <v>236</v>
      </c>
      <c r="B237" t="s">
        <v>1232</v>
      </c>
      <c r="C237" t="s">
        <v>1115</v>
      </c>
      <c r="D237" t="s">
        <v>1234</v>
      </c>
    </row>
    <row r="238" spans="1:4">
      <c r="A238" s="1062">
        <v>237</v>
      </c>
      <c r="B238" t="s">
        <v>1232</v>
      </c>
      <c r="C238" t="s">
        <v>1235</v>
      </c>
      <c r="D238" t="s">
        <v>1236</v>
      </c>
    </row>
    <row r="239" spans="1:4">
      <c r="A239" s="1062">
        <v>238</v>
      </c>
      <c r="B239" t="s">
        <v>1232</v>
      </c>
      <c r="C239" t="s">
        <v>1237</v>
      </c>
      <c r="D239" t="s">
        <v>1238</v>
      </c>
    </row>
    <row r="240" spans="1:4">
      <c r="A240" s="1062">
        <v>239</v>
      </c>
      <c r="B240" t="s">
        <v>1232</v>
      </c>
      <c r="C240" t="s">
        <v>1239</v>
      </c>
      <c r="D240" t="s">
        <v>1240</v>
      </c>
    </row>
    <row r="241" spans="1:4">
      <c r="A241" s="1062">
        <v>240</v>
      </c>
      <c r="B241" t="s">
        <v>1232</v>
      </c>
      <c r="C241" t="s">
        <v>1241</v>
      </c>
      <c r="D241" t="s">
        <v>1242</v>
      </c>
    </row>
    <row r="242" spans="1:4">
      <c r="A242" s="1062">
        <v>241</v>
      </c>
      <c r="B242" t="s">
        <v>1232</v>
      </c>
      <c r="C242" t="s">
        <v>1243</v>
      </c>
      <c r="D242" t="s">
        <v>1244</v>
      </c>
    </row>
    <row r="243" spans="1:4">
      <c r="A243" s="1062">
        <v>242</v>
      </c>
      <c r="B243" t="s">
        <v>1232</v>
      </c>
      <c r="C243" t="s">
        <v>1232</v>
      </c>
      <c r="D243" t="s">
        <v>1233</v>
      </c>
    </row>
    <row r="244" spans="1:4">
      <c r="A244" s="1062">
        <v>243</v>
      </c>
      <c r="B244" t="s">
        <v>1232</v>
      </c>
      <c r="C244" t="s">
        <v>1245</v>
      </c>
      <c r="D244" t="s">
        <v>1246</v>
      </c>
    </row>
    <row r="245" spans="1:4">
      <c r="A245" s="1062">
        <v>244</v>
      </c>
      <c r="B245" t="s">
        <v>1232</v>
      </c>
      <c r="C245" t="s">
        <v>1247</v>
      </c>
      <c r="D245" t="s">
        <v>1248</v>
      </c>
    </row>
    <row r="246" spans="1:4">
      <c r="A246" s="1062">
        <v>245</v>
      </c>
      <c r="B246" t="s">
        <v>1232</v>
      </c>
      <c r="C246" t="s">
        <v>1249</v>
      </c>
      <c r="D246" t="s">
        <v>1250</v>
      </c>
    </row>
    <row r="247" spans="1:4">
      <c r="A247" s="1062">
        <v>246</v>
      </c>
      <c r="B247" t="s">
        <v>1232</v>
      </c>
      <c r="C247" t="s">
        <v>1251</v>
      </c>
      <c r="D247" t="s">
        <v>1252</v>
      </c>
    </row>
    <row r="248" spans="1:4">
      <c r="A248" s="1062">
        <v>247</v>
      </c>
      <c r="B248" t="s">
        <v>1232</v>
      </c>
      <c r="C248" t="s">
        <v>1253</v>
      </c>
      <c r="D248" t="s">
        <v>1254</v>
      </c>
    </row>
    <row r="249" spans="1:4">
      <c r="A249" s="1062">
        <v>248</v>
      </c>
      <c r="B249" t="s">
        <v>1232</v>
      </c>
      <c r="C249" t="s">
        <v>1255</v>
      </c>
      <c r="D249" t="s">
        <v>1256</v>
      </c>
    </row>
    <row r="250" spans="1:4">
      <c r="A250" s="1062">
        <v>249</v>
      </c>
      <c r="B250" t="s">
        <v>1232</v>
      </c>
      <c r="C250" t="s">
        <v>1257</v>
      </c>
      <c r="D250" t="s">
        <v>1258</v>
      </c>
    </row>
    <row r="251" spans="1:4">
      <c r="A251" s="1062">
        <v>250</v>
      </c>
      <c r="B251" t="s">
        <v>1259</v>
      </c>
      <c r="C251" t="s">
        <v>1261</v>
      </c>
      <c r="D251" t="s">
        <v>1262</v>
      </c>
    </row>
    <row r="252" spans="1:4">
      <c r="A252" s="1062">
        <v>251</v>
      </c>
      <c r="B252" t="s">
        <v>1259</v>
      </c>
      <c r="C252" t="s">
        <v>1263</v>
      </c>
      <c r="D252" t="s">
        <v>1264</v>
      </c>
    </row>
    <row r="253" spans="1:4">
      <c r="A253" s="1062">
        <v>252</v>
      </c>
      <c r="B253" t="s">
        <v>1259</v>
      </c>
      <c r="C253" t="s">
        <v>1210</v>
      </c>
      <c r="D253" t="s">
        <v>1265</v>
      </c>
    </row>
    <row r="254" spans="1:4">
      <c r="A254" s="1062">
        <v>253</v>
      </c>
      <c r="B254" t="s">
        <v>1259</v>
      </c>
      <c r="C254" t="s">
        <v>1266</v>
      </c>
      <c r="D254" t="s">
        <v>1267</v>
      </c>
    </row>
    <row r="255" spans="1:4">
      <c r="A255" s="1062">
        <v>254</v>
      </c>
      <c r="B255" t="s">
        <v>1259</v>
      </c>
      <c r="C255" t="s">
        <v>1268</v>
      </c>
      <c r="D255" t="s">
        <v>1269</v>
      </c>
    </row>
    <row r="256" spans="1:4">
      <c r="A256" s="1062">
        <v>255</v>
      </c>
      <c r="B256" t="s">
        <v>1259</v>
      </c>
      <c r="C256" t="s">
        <v>1259</v>
      </c>
      <c r="D256" t="s">
        <v>1260</v>
      </c>
    </row>
    <row r="257" spans="1:4">
      <c r="A257" s="1062">
        <v>256</v>
      </c>
      <c r="B257" t="s">
        <v>1259</v>
      </c>
      <c r="C257" t="s">
        <v>1270</v>
      </c>
      <c r="D257" t="s">
        <v>1271</v>
      </c>
    </row>
    <row r="258" spans="1:4">
      <c r="A258" s="1062">
        <v>257</v>
      </c>
      <c r="B258" t="s">
        <v>1259</v>
      </c>
      <c r="C258" t="s">
        <v>1272</v>
      </c>
      <c r="D258" t="s">
        <v>1273</v>
      </c>
    </row>
    <row r="259" spans="1:4">
      <c r="A259" s="1062">
        <v>258</v>
      </c>
      <c r="B259" t="s">
        <v>1259</v>
      </c>
      <c r="C259" t="s">
        <v>1274</v>
      </c>
      <c r="D259" t="s">
        <v>1275</v>
      </c>
    </row>
    <row r="260" spans="1:4">
      <c r="A260" s="1062">
        <v>259</v>
      </c>
      <c r="B260" t="s">
        <v>1259</v>
      </c>
      <c r="C260" t="s">
        <v>1276</v>
      </c>
      <c r="D260" t="s">
        <v>1277</v>
      </c>
    </row>
    <row r="261" spans="1:4">
      <c r="A261" s="1062">
        <v>260</v>
      </c>
      <c r="B261" t="s">
        <v>1259</v>
      </c>
      <c r="C261" t="s">
        <v>1278</v>
      </c>
      <c r="D261" t="s">
        <v>1279</v>
      </c>
    </row>
    <row r="262" spans="1:4">
      <c r="A262" s="1062">
        <v>261</v>
      </c>
      <c r="B262" t="s">
        <v>1259</v>
      </c>
      <c r="C262" t="s">
        <v>1226</v>
      </c>
      <c r="D262" t="s">
        <v>1280</v>
      </c>
    </row>
    <row r="263" spans="1:4">
      <c r="A263" s="1062">
        <v>262</v>
      </c>
      <c r="B263" t="s">
        <v>1259</v>
      </c>
      <c r="C263" t="s">
        <v>1281</v>
      </c>
      <c r="D263" t="s">
        <v>1282</v>
      </c>
    </row>
    <row r="264" spans="1:4">
      <c r="A264" s="1062">
        <v>263</v>
      </c>
      <c r="B264" t="s">
        <v>1283</v>
      </c>
      <c r="C264" t="s">
        <v>1285</v>
      </c>
      <c r="D264" t="s">
        <v>1286</v>
      </c>
    </row>
    <row r="265" spans="1:4">
      <c r="A265" s="1062">
        <v>264</v>
      </c>
      <c r="B265" t="s">
        <v>1283</v>
      </c>
      <c r="C265" t="s">
        <v>883</v>
      </c>
      <c r="D265" t="s">
        <v>1287</v>
      </c>
    </row>
    <row r="266" spans="1:4">
      <c r="A266" s="1062">
        <v>265</v>
      </c>
      <c r="B266" t="s">
        <v>1283</v>
      </c>
      <c r="C266" t="s">
        <v>1288</v>
      </c>
      <c r="D266" t="s">
        <v>1289</v>
      </c>
    </row>
    <row r="267" spans="1:4">
      <c r="A267" s="1062">
        <v>266</v>
      </c>
      <c r="B267" t="s">
        <v>1283</v>
      </c>
      <c r="C267" t="s">
        <v>1290</v>
      </c>
      <c r="D267" t="s">
        <v>1291</v>
      </c>
    </row>
    <row r="268" spans="1:4">
      <c r="A268" s="1062">
        <v>267</v>
      </c>
      <c r="B268" t="s">
        <v>1283</v>
      </c>
      <c r="C268" t="s">
        <v>1292</v>
      </c>
      <c r="D268" t="s">
        <v>1293</v>
      </c>
    </row>
    <row r="269" spans="1:4">
      <c r="A269" s="1062">
        <v>268</v>
      </c>
      <c r="B269" t="s">
        <v>1283</v>
      </c>
      <c r="C269" t="s">
        <v>1294</v>
      </c>
      <c r="D269" t="s">
        <v>1295</v>
      </c>
    </row>
    <row r="270" spans="1:4">
      <c r="A270" s="1062">
        <v>269</v>
      </c>
      <c r="B270" t="s">
        <v>1283</v>
      </c>
      <c r="C270" t="s">
        <v>1283</v>
      </c>
      <c r="D270" t="s">
        <v>1284</v>
      </c>
    </row>
    <row r="271" spans="1:4">
      <c r="A271" s="1062">
        <v>270</v>
      </c>
      <c r="B271" t="s">
        <v>1283</v>
      </c>
      <c r="C271" t="s">
        <v>1296</v>
      </c>
      <c r="D271" t="s">
        <v>1297</v>
      </c>
    </row>
    <row r="272" spans="1:4">
      <c r="A272" s="1062">
        <v>271</v>
      </c>
      <c r="B272" t="s">
        <v>1283</v>
      </c>
      <c r="C272" t="s">
        <v>1298</v>
      </c>
      <c r="D272" t="s">
        <v>1299</v>
      </c>
    </row>
    <row r="273" spans="1:4">
      <c r="A273" s="1062">
        <v>272</v>
      </c>
      <c r="B273" t="s">
        <v>1283</v>
      </c>
      <c r="C273" t="s">
        <v>1300</v>
      </c>
      <c r="D273" t="s">
        <v>1301</v>
      </c>
    </row>
    <row r="274" spans="1:4">
      <c r="A274" s="1062">
        <v>273</v>
      </c>
      <c r="B274" t="s">
        <v>1283</v>
      </c>
      <c r="C274" t="s">
        <v>1302</v>
      </c>
      <c r="D274" t="s">
        <v>1303</v>
      </c>
    </row>
    <row r="275" spans="1:4">
      <c r="A275" s="1062">
        <v>274</v>
      </c>
      <c r="B275" t="s">
        <v>1283</v>
      </c>
      <c r="C275" t="s">
        <v>965</v>
      </c>
      <c r="D275" t="s">
        <v>1304</v>
      </c>
    </row>
    <row r="276" spans="1:4">
      <c r="A276" s="1062">
        <v>275</v>
      </c>
      <c r="B276" t="s">
        <v>1283</v>
      </c>
      <c r="C276" t="s">
        <v>1305</v>
      </c>
      <c r="D276" t="s">
        <v>1306</v>
      </c>
    </row>
    <row r="277" spans="1:4">
      <c r="A277" s="1062">
        <v>276</v>
      </c>
      <c r="B277" t="s">
        <v>1283</v>
      </c>
      <c r="C277" t="s">
        <v>1307</v>
      </c>
      <c r="D277" t="s">
        <v>1308</v>
      </c>
    </row>
    <row r="278" spans="1:4">
      <c r="A278" s="1062">
        <v>277</v>
      </c>
      <c r="B278" t="s">
        <v>1283</v>
      </c>
      <c r="C278" t="s">
        <v>1309</v>
      </c>
      <c r="D278" t="s">
        <v>1310</v>
      </c>
    </row>
    <row r="279" spans="1:4">
      <c r="A279" s="1062">
        <v>278</v>
      </c>
      <c r="B279" t="s">
        <v>1311</v>
      </c>
      <c r="C279" t="s">
        <v>1313</v>
      </c>
      <c r="D279" t="s">
        <v>1314</v>
      </c>
    </row>
    <row r="280" spans="1:4">
      <c r="A280" s="1062">
        <v>279</v>
      </c>
      <c r="B280" t="s">
        <v>1311</v>
      </c>
      <c r="C280" t="s">
        <v>1315</v>
      </c>
      <c r="D280" t="s">
        <v>1316</v>
      </c>
    </row>
    <row r="281" spans="1:4">
      <c r="A281" s="1062">
        <v>280</v>
      </c>
      <c r="B281" t="s">
        <v>1311</v>
      </c>
      <c r="C281" t="s">
        <v>1317</v>
      </c>
      <c r="D281" t="s">
        <v>1318</v>
      </c>
    </row>
    <row r="282" spans="1:4">
      <c r="A282" s="1062">
        <v>281</v>
      </c>
      <c r="B282" t="s">
        <v>1311</v>
      </c>
      <c r="C282" t="s">
        <v>1319</v>
      </c>
      <c r="D282" t="s">
        <v>1320</v>
      </c>
    </row>
    <row r="283" spans="1:4">
      <c r="A283" s="1062">
        <v>282</v>
      </c>
      <c r="B283" t="s">
        <v>1311</v>
      </c>
      <c r="C283" t="s">
        <v>1321</v>
      </c>
      <c r="D283" t="s">
        <v>1322</v>
      </c>
    </row>
    <row r="284" spans="1:4">
      <c r="A284" s="1062">
        <v>283</v>
      </c>
      <c r="B284" t="s">
        <v>1311</v>
      </c>
      <c r="C284" t="s">
        <v>1323</v>
      </c>
      <c r="D284" t="s">
        <v>1324</v>
      </c>
    </row>
    <row r="285" spans="1:4">
      <c r="A285" s="1062">
        <v>284</v>
      </c>
      <c r="B285" t="s">
        <v>1311</v>
      </c>
      <c r="C285" t="s">
        <v>1325</v>
      </c>
      <c r="D285" t="s">
        <v>1326</v>
      </c>
    </row>
    <row r="286" spans="1:4">
      <c r="A286" s="1062">
        <v>285</v>
      </c>
      <c r="B286" t="s">
        <v>1311</v>
      </c>
      <c r="C286" t="s">
        <v>1327</v>
      </c>
      <c r="D286" t="s">
        <v>1328</v>
      </c>
    </row>
    <row r="287" spans="1:4">
      <c r="A287" s="1062">
        <v>286</v>
      </c>
      <c r="B287" t="s">
        <v>1311</v>
      </c>
      <c r="C287" t="s">
        <v>1311</v>
      </c>
      <c r="D287" t="s">
        <v>1312</v>
      </c>
    </row>
    <row r="288" spans="1:4">
      <c r="A288" s="1062">
        <v>287</v>
      </c>
      <c r="B288" t="s">
        <v>1311</v>
      </c>
      <c r="C288" t="s">
        <v>1329</v>
      </c>
      <c r="D288" t="s">
        <v>1330</v>
      </c>
    </row>
    <row r="289" spans="1:4">
      <c r="A289" s="1062">
        <v>288</v>
      </c>
      <c r="B289" t="s">
        <v>1311</v>
      </c>
      <c r="C289" t="s">
        <v>1331</v>
      </c>
      <c r="D289" t="s">
        <v>1332</v>
      </c>
    </row>
    <row r="290" spans="1:4">
      <c r="A290" s="1062">
        <v>289</v>
      </c>
      <c r="B290" t="s">
        <v>1311</v>
      </c>
      <c r="C290" t="s">
        <v>1333</v>
      </c>
      <c r="D290" t="s">
        <v>1334</v>
      </c>
    </row>
    <row r="291" spans="1:4">
      <c r="A291" s="1062">
        <v>290</v>
      </c>
      <c r="B291" t="s">
        <v>1335</v>
      </c>
      <c r="C291" t="s">
        <v>1337</v>
      </c>
      <c r="D291" t="s">
        <v>1338</v>
      </c>
    </row>
    <row r="292" spans="1:4">
      <c r="A292" s="1062">
        <v>291</v>
      </c>
      <c r="B292" t="s">
        <v>1335</v>
      </c>
      <c r="C292" t="s">
        <v>1339</v>
      </c>
      <c r="D292" t="s">
        <v>1340</v>
      </c>
    </row>
    <row r="293" spans="1:4">
      <c r="A293" s="1062">
        <v>292</v>
      </c>
      <c r="B293" t="s">
        <v>1335</v>
      </c>
      <c r="C293" t="s">
        <v>1341</v>
      </c>
      <c r="D293" t="s">
        <v>1342</v>
      </c>
    </row>
    <row r="294" spans="1:4">
      <c r="A294" s="1062">
        <v>293</v>
      </c>
      <c r="B294" t="s">
        <v>1335</v>
      </c>
      <c r="C294" t="s">
        <v>1343</v>
      </c>
      <c r="D294" t="s">
        <v>1344</v>
      </c>
    </row>
    <row r="295" spans="1:4">
      <c r="A295" s="1062">
        <v>294</v>
      </c>
      <c r="B295" t="s">
        <v>1335</v>
      </c>
      <c r="C295" t="s">
        <v>1345</v>
      </c>
      <c r="D295" t="s">
        <v>1346</v>
      </c>
    </row>
    <row r="296" spans="1:4">
      <c r="A296" s="1062">
        <v>295</v>
      </c>
      <c r="B296" t="s">
        <v>1335</v>
      </c>
      <c r="C296" t="s">
        <v>1347</v>
      </c>
      <c r="D296" t="s">
        <v>1348</v>
      </c>
    </row>
    <row r="297" spans="1:4">
      <c r="A297" s="1062">
        <v>296</v>
      </c>
      <c r="B297" t="s">
        <v>1335</v>
      </c>
      <c r="C297" t="s">
        <v>1349</v>
      </c>
      <c r="D297" t="s">
        <v>1350</v>
      </c>
    </row>
    <row r="298" spans="1:4">
      <c r="A298" s="1062">
        <v>297</v>
      </c>
      <c r="B298" t="s">
        <v>1335</v>
      </c>
      <c r="C298" t="s">
        <v>949</v>
      </c>
      <c r="D298" t="s">
        <v>1351</v>
      </c>
    </row>
    <row r="299" spans="1:4">
      <c r="A299" s="1062">
        <v>298</v>
      </c>
      <c r="B299" t="s">
        <v>1335</v>
      </c>
      <c r="C299" t="s">
        <v>1352</v>
      </c>
      <c r="D299" t="s">
        <v>1353</v>
      </c>
    </row>
    <row r="300" spans="1:4">
      <c r="A300" s="1062">
        <v>299</v>
      </c>
      <c r="B300" t="s">
        <v>1335</v>
      </c>
      <c r="C300" t="s">
        <v>1354</v>
      </c>
      <c r="D300" t="s">
        <v>1355</v>
      </c>
    </row>
    <row r="301" spans="1:4">
      <c r="A301" s="1062">
        <v>300</v>
      </c>
      <c r="B301" t="s">
        <v>1335</v>
      </c>
      <c r="C301" t="s">
        <v>1356</v>
      </c>
      <c r="D301" t="s">
        <v>1357</v>
      </c>
    </row>
    <row r="302" spans="1:4">
      <c r="A302" s="1062">
        <v>301</v>
      </c>
      <c r="B302" t="s">
        <v>1335</v>
      </c>
      <c r="C302" t="s">
        <v>1335</v>
      </c>
      <c r="D302" t="s">
        <v>1336</v>
      </c>
    </row>
    <row r="303" spans="1:4">
      <c r="A303" s="1062">
        <v>302</v>
      </c>
      <c r="B303" t="s">
        <v>1335</v>
      </c>
      <c r="C303" t="s">
        <v>1358</v>
      </c>
      <c r="D303" t="s">
        <v>1359</v>
      </c>
    </row>
    <row r="304" spans="1:4">
      <c r="A304" s="1062">
        <v>303</v>
      </c>
      <c r="B304" t="s">
        <v>1335</v>
      </c>
      <c r="C304" t="s">
        <v>1051</v>
      </c>
      <c r="D304" t="s">
        <v>1360</v>
      </c>
    </row>
    <row r="305" spans="1:4">
      <c r="A305" s="1062">
        <v>304</v>
      </c>
      <c r="B305" t="s">
        <v>1335</v>
      </c>
      <c r="C305" t="s">
        <v>1361</v>
      </c>
      <c r="D305" t="s">
        <v>1362</v>
      </c>
    </row>
    <row r="306" spans="1:4">
      <c r="A306" s="1062">
        <v>305</v>
      </c>
      <c r="B306" t="s">
        <v>1335</v>
      </c>
      <c r="C306" t="s">
        <v>1363</v>
      </c>
      <c r="D306" t="s">
        <v>1364</v>
      </c>
    </row>
    <row r="307" spans="1:4">
      <c r="A307" s="1062">
        <v>306</v>
      </c>
      <c r="B307" t="s">
        <v>1335</v>
      </c>
      <c r="C307" t="s">
        <v>1365</v>
      </c>
      <c r="D307" t="s">
        <v>1366</v>
      </c>
    </row>
    <row r="308" spans="1:4">
      <c r="A308" s="1062">
        <v>307</v>
      </c>
      <c r="B308" t="s">
        <v>1367</v>
      </c>
      <c r="C308" t="s">
        <v>1369</v>
      </c>
      <c r="D308" t="s">
        <v>1370</v>
      </c>
    </row>
    <row r="309" spans="1:4">
      <c r="A309" s="1062">
        <v>308</v>
      </c>
      <c r="B309" t="s">
        <v>1367</v>
      </c>
      <c r="C309" t="s">
        <v>1371</v>
      </c>
      <c r="D309" t="s">
        <v>1372</v>
      </c>
    </row>
    <row r="310" spans="1:4">
      <c r="A310" s="1062">
        <v>309</v>
      </c>
      <c r="B310" t="s">
        <v>1367</v>
      </c>
      <c r="C310" t="s">
        <v>1373</v>
      </c>
      <c r="D310" t="s">
        <v>1374</v>
      </c>
    </row>
    <row r="311" spans="1:4">
      <c r="A311" s="1062">
        <v>310</v>
      </c>
      <c r="B311" t="s">
        <v>1367</v>
      </c>
      <c r="C311" t="s">
        <v>1375</v>
      </c>
      <c r="D311" t="s">
        <v>1376</v>
      </c>
    </row>
    <row r="312" spans="1:4">
      <c r="A312" s="1062">
        <v>311</v>
      </c>
      <c r="B312" t="s">
        <v>1367</v>
      </c>
      <c r="C312" t="s">
        <v>1377</v>
      </c>
      <c r="D312" t="s">
        <v>1378</v>
      </c>
    </row>
    <row r="313" spans="1:4">
      <c r="A313" s="1062">
        <v>312</v>
      </c>
      <c r="B313" t="s">
        <v>1367</v>
      </c>
      <c r="C313" t="s">
        <v>1379</v>
      </c>
      <c r="D313" t="s">
        <v>1380</v>
      </c>
    </row>
    <row r="314" spans="1:4">
      <c r="A314" s="1062">
        <v>313</v>
      </c>
      <c r="B314" t="s">
        <v>1367</v>
      </c>
      <c r="C314" t="s">
        <v>1381</v>
      </c>
      <c r="D314" t="s">
        <v>1382</v>
      </c>
    </row>
    <row r="315" spans="1:4">
      <c r="A315" s="1062">
        <v>314</v>
      </c>
      <c r="B315" t="s">
        <v>1367</v>
      </c>
      <c r="C315" t="s">
        <v>1383</v>
      </c>
      <c r="D315" t="s">
        <v>1384</v>
      </c>
    </row>
    <row r="316" spans="1:4">
      <c r="A316" s="1062">
        <v>315</v>
      </c>
      <c r="B316" t="s">
        <v>1367</v>
      </c>
      <c r="C316" t="s">
        <v>1367</v>
      </c>
      <c r="D316" t="s">
        <v>1368</v>
      </c>
    </row>
    <row r="317" spans="1:4">
      <c r="A317" s="1062">
        <v>316</v>
      </c>
      <c r="B317" t="s">
        <v>1367</v>
      </c>
      <c r="C317" t="s">
        <v>1385</v>
      </c>
      <c r="D317" t="s">
        <v>1386</v>
      </c>
    </row>
    <row r="318" spans="1:4">
      <c r="A318" s="1062">
        <v>317</v>
      </c>
      <c r="B318" t="s">
        <v>1367</v>
      </c>
      <c r="C318" t="s">
        <v>1387</v>
      </c>
      <c r="D318" t="s">
        <v>1388</v>
      </c>
    </row>
    <row r="319" spans="1:4">
      <c r="A319" s="1062">
        <v>318</v>
      </c>
      <c r="B319" t="s">
        <v>1367</v>
      </c>
      <c r="C319" t="s">
        <v>1389</v>
      </c>
      <c r="D319" t="s">
        <v>1390</v>
      </c>
    </row>
    <row r="320" spans="1:4">
      <c r="A320" s="1062">
        <v>319</v>
      </c>
      <c r="B320" t="s">
        <v>1367</v>
      </c>
      <c r="C320" t="s">
        <v>1391</v>
      </c>
      <c r="D320" t="s">
        <v>1392</v>
      </c>
    </row>
    <row r="321" spans="1:4">
      <c r="A321" s="1062">
        <v>320</v>
      </c>
      <c r="B321" t="s">
        <v>1367</v>
      </c>
      <c r="C321" t="s">
        <v>1393</v>
      </c>
      <c r="D321" t="s">
        <v>1394</v>
      </c>
    </row>
    <row r="322" spans="1:4">
      <c r="A322" s="1062">
        <v>321</v>
      </c>
      <c r="B322" t="s">
        <v>1395</v>
      </c>
      <c r="C322" t="s">
        <v>1397</v>
      </c>
      <c r="D322" t="s">
        <v>1398</v>
      </c>
    </row>
    <row r="323" spans="1:4">
      <c r="A323" s="1062">
        <v>322</v>
      </c>
      <c r="B323" t="s">
        <v>1395</v>
      </c>
      <c r="C323" t="s">
        <v>1399</v>
      </c>
      <c r="D323" t="s">
        <v>1400</v>
      </c>
    </row>
    <row r="324" spans="1:4">
      <c r="A324" s="1062">
        <v>323</v>
      </c>
      <c r="B324" t="s">
        <v>1395</v>
      </c>
      <c r="C324" t="s">
        <v>1401</v>
      </c>
      <c r="D324" t="s">
        <v>1402</v>
      </c>
    </row>
    <row r="325" spans="1:4">
      <c r="A325" s="1062">
        <v>324</v>
      </c>
      <c r="B325" t="s">
        <v>1395</v>
      </c>
      <c r="C325" t="s">
        <v>1403</v>
      </c>
      <c r="D325" t="s">
        <v>1404</v>
      </c>
    </row>
    <row r="326" spans="1:4">
      <c r="A326" s="1062">
        <v>325</v>
      </c>
      <c r="B326" t="s">
        <v>1395</v>
      </c>
      <c r="C326" t="s">
        <v>1405</v>
      </c>
      <c r="D326" t="s">
        <v>1406</v>
      </c>
    </row>
    <row r="327" spans="1:4">
      <c r="A327" s="1062">
        <v>326</v>
      </c>
      <c r="B327" t="s">
        <v>1395</v>
      </c>
      <c r="C327" t="s">
        <v>1321</v>
      </c>
      <c r="D327" t="s">
        <v>1407</v>
      </c>
    </row>
    <row r="328" spans="1:4">
      <c r="A328" s="1062">
        <v>327</v>
      </c>
      <c r="B328" t="s">
        <v>1395</v>
      </c>
      <c r="C328" t="s">
        <v>785</v>
      </c>
      <c r="D328" t="s">
        <v>1408</v>
      </c>
    </row>
    <row r="329" spans="1:4">
      <c r="A329" s="1062">
        <v>328</v>
      </c>
      <c r="B329" t="s">
        <v>1395</v>
      </c>
      <c r="C329" t="s">
        <v>1409</v>
      </c>
      <c r="D329" t="s">
        <v>1410</v>
      </c>
    </row>
    <row r="330" spans="1:4">
      <c r="A330" s="1062">
        <v>329</v>
      </c>
      <c r="B330" t="s">
        <v>1395</v>
      </c>
      <c r="C330" t="s">
        <v>1395</v>
      </c>
      <c r="D330" t="s">
        <v>1396</v>
      </c>
    </row>
    <row r="331" spans="1:4">
      <c r="A331" s="1062">
        <v>330</v>
      </c>
      <c r="B331" t="s">
        <v>1395</v>
      </c>
      <c r="C331" t="s">
        <v>1411</v>
      </c>
      <c r="D331" t="s">
        <v>1412</v>
      </c>
    </row>
    <row r="332" spans="1:4">
      <c r="A332" s="1062">
        <v>331</v>
      </c>
      <c r="B332" t="s">
        <v>1395</v>
      </c>
      <c r="C332" t="s">
        <v>1413</v>
      </c>
      <c r="D332" t="s">
        <v>1414</v>
      </c>
    </row>
    <row r="333" spans="1:4">
      <c r="A333" s="1062">
        <v>332</v>
      </c>
      <c r="B333" t="s">
        <v>1395</v>
      </c>
      <c r="C333" t="s">
        <v>1415</v>
      </c>
      <c r="D333" t="s">
        <v>1416</v>
      </c>
    </row>
    <row r="334" spans="1:4">
      <c r="A334" s="1062">
        <v>333</v>
      </c>
      <c r="B334" t="s">
        <v>1395</v>
      </c>
      <c r="C334" t="s">
        <v>1417</v>
      </c>
      <c r="D334" t="s">
        <v>1418</v>
      </c>
    </row>
    <row r="335" spans="1:4">
      <c r="A335" s="1062">
        <v>334</v>
      </c>
      <c r="B335" t="s">
        <v>1395</v>
      </c>
      <c r="C335" t="s">
        <v>1226</v>
      </c>
      <c r="D335" t="s">
        <v>1419</v>
      </c>
    </row>
    <row r="336" spans="1:4">
      <c r="A336" s="1062">
        <v>335</v>
      </c>
      <c r="B336" t="s">
        <v>1395</v>
      </c>
      <c r="C336" t="s">
        <v>1420</v>
      </c>
      <c r="D336" t="s">
        <v>1421</v>
      </c>
    </row>
    <row r="337" spans="1:4">
      <c r="A337" s="1062">
        <v>336</v>
      </c>
      <c r="B337" t="s">
        <v>1395</v>
      </c>
      <c r="C337" t="s">
        <v>1422</v>
      </c>
      <c r="D337" t="s">
        <v>1423</v>
      </c>
    </row>
    <row r="338" spans="1:4">
      <c r="A338" s="1062">
        <v>337</v>
      </c>
      <c r="B338" t="s">
        <v>1424</v>
      </c>
      <c r="C338" t="s">
        <v>1426</v>
      </c>
      <c r="D338" t="s">
        <v>1427</v>
      </c>
    </row>
    <row r="339" spans="1:4">
      <c r="A339" s="1062">
        <v>338</v>
      </c>
      <c r="B339" t="s">
        <v>1424</v>
      </c>
      <c r="C339" t="s">
        <v>1428</v>
      </c>
      <c r="D339" t="s">
        <v>1429</v>
      </c>
    </row>
    <row r="340" spans="1:4">
      <c r="A340" s="1062">
        <v>339</v>
      </c>
      <c r="B340" t="s">
        <v>1424</v>
      </c>
      <c r="C340" t="s">
        <v>1352</v>
      </c>
      <c r="D340" t="s">
        <v>1430</v>
      </c>
    </row>
    <row r="341" spans="1:4">
      <c r="A341" s="1062">
        <v>340</v>
      </c>
      <c r="B341" t="s">
        <v>1424</v>
      </c>
      <c r="C341" t="s">
        <v>1431</v>
      </c>
      <c r="D341" t="s">
        <v>1432</v>
      </c>
    </row>
    <row r="342" spans="1:4">
      <c r="A342" s="1062">
        <v>341</v>
      </c>
      <c r="B342" t="s">
        <v>1424</v>
      </c>
      <c r="C342" t="s">
        <v>1433</v>
      </c>
      <c r="D342" t="s">
        <v>1434</v>
      </c>
    </row>
    <row r="343" spans="1:4">
      <c r="A343" s="1062">
        <v>342</v>
      </c>
      <c r="B343" t="s">
        <v>1424</v>
      </c>
      <c r="C343" t="s">
        <v>1435</v>
      </c>
      <c r="D343" t="s">
        <v>1436</v>
      </c>
    </row>
    <row r="344" spans="1:4">
      <c r="A344" s="1062">
        <v>343</v>
      </c>
      <c r="B344" t="s">
        <v>1424</v>
      </c>
      <c r="C344" t="s">
        <v>1437</v>
      </c>
      <c r="D344" t="s">
        <v>1438</v>
      </c>
    </row>
    <row r="345" spans="1:4">
      <c r="A345" s="1062">
        <v>344</v>
      </c>
      <c r="B345" t="s">
        <v>1424</v>
      </c>
      <c r="C345" t="s">
        <v>1439</v>
      </c>
      <c r="D345" t="s">
        <v>1440</v>
      </c>
    </row>
    <row r="346" spans="1:4">
      <c r="A346" s="1062">
        <v>345</v>
      </c>
      <c r="B346" t="s">
        <v>1424</v>
      </c>
      <c r="C346" t="s">
        <v>1424</v>
      </c>
      <c r="D346" t="s">
        <v>1425</v>
      </c>
    </row>
    <row r="347" spans="1:4">
      <c r="A347" s="1062">
        <v>346</v>
      </c>
      <c r="B347" t="s">
        <v>1424</v>
      </c>
      <c r="C347" t="s">
        <v>1441</v>
      </c>
      <c r="D347" t="s">
        <v>1442</v>
      </c>
    </row>
    <row r="348" spans="1:4">
      <c r="A348" s="1062">
        <v>347</v>
      </c>
      <c r="B348" t="s">
        <v>1424</v>
      </c>
      <c r="C348" t="s">
        <v>1443</v>
      </c>
      <c r="D348" t="s">
        <v>1444</v>
      </c>
    </row>
    <row r="349" spans="1:4">
      <c r="A349" s="1062">
        <v>348</v>
      </c>
      <c r="B349" t="s">
        <v>1445</v>
      </c>
      <c r="C349" t="s">
        <v>1447</v>
      </c>
      <c r="D349" t="s">
        <v>1448</v>
      </c>
    </row>
    <row r="350" spans="1:4">
      <c r="A350" s="1062">
        <v>349</v>
      </c>
      <c r="B350" t="s">
        <v>1445</v>
      </c>
      <c r="C350" t="s">
        <v>1449</v>
      </c>
      <c r="D350" t="s">
        <v>1450</v>
      </c>
    </row>
    <row r="351" spans="1:4">
      <c r="A351" s="1062">
        <v>350</v>
      </c>
      <c r="B351" t="s">
        <v>1445</v>
      </c>
      <c r="C351" t="s">
        <v>1451</v>
      </c>
      <c r="D351" t="s">
        <v>1452</v>
      </c>
    </row>
    <row r="352" spans="1:4">
      <c r="A352" s="1062">
        <v>351</v>
      </c>
      <c r="B352" t="s">
        <v>1445</v>
      </c>
      <c r="C352" t="s">
        <v>1453</v>
      </c>
      <c r="D352" t="s">
        <v>1454</v>
      </c>
    </row>
    <row r="353" spans="1:4">
      <c r="A353" s="1062">
        <v>352</v>
      </c>
      <c r="B353" t="s">
        <v>1445</v>
      </c>
      <c r="C353" t="s">
        <v>1455</v>
      </c>
      <c r="D353" t="s">
        <v>1456</v>
      </c>
    </row>
    <row r="354" spans="1:4">
      <c r="A354" s="1062">
        <v>353</v>
      </c>
      <c r="B354" t="s">
        <v>1445</v>
      </c>
      <c r="C354" t="s">
        <v>1457</v>
      </c>
      <c r="D354" t="s">
        <v>1458</v>
      </c>
    </row>
    <row r="355" spans="1:4">
      <c r="A355" s="1062">
        <v>354</v>
      </c>
      <c r="B355" t="s">
        <v>1445</v>
      </c>
      <c r="C355" t="s">
        <v>1459</v>
      </c>
      <c r="D355" t="s">
        <v>1460</v>
      </c>
    </row>
    <row r="356" spans="1:4">
      <c r="A356" s="1062">
        <v>355</v>
      </c>
      <c r="B356" t="s">
        <v>1445</v>
      </c>
      <c r="C356" t="s">
        <v>1445</v>
      </c>
      <c r="D356" t="s">
        <v>1446</v>
      </c>
    </row>
    <row r="357" spans="1:4">
      <c r="A357" s="1062">
        <v>356</v>
      </c>
      <c r="B357" t="s">
        <v>1445</v>
      </c>
      <c r="C357" t="s">
        <v>1461</v>
      </c>
      <c r="D357" t="s">
        <v>1462</v>
      </c>
    </row>
    <row r="358" spans="1:4">
      <c r="A358" s="1062">
        <v>357</v>
      </c>
      <c r="B358" t="s">
        <v>1445</v>
      </c>
      <c r="C358" t="s">
        <v>1463</v>
      </c>
      <c r="D358" t="s">
        <v>1464</v>
      </c>
    </row>
    <row r="359" spans="1:4">
      <c r="A359" s="1062">
        <v>358</v>
      </c>
      <c r="B359" t="s">
        <v>1445</v>
      </c>
      <c r="C359" t="s">
        <v>1465</v>
      </c>
      <c r="D359" t="s">
        <v>1466</v>
      </c>
    </row>
    <row r="360" spans="1:4">
      <c r="A360" s="1062">
        <v>359</v>
      </c>
      <c r="B360" t="s">
        <v>1467</v>
      </c>
      <c r="C360" t="s">
        <v>1469</v>
      </c>
      <c r="D360" t="s">
        <v>1470</v>
      </c>
    </row>
    <row r="361" spans="1:4">
      <c r="A361" s="1062">
        <v>360</v>
      </c>
      <c r="B361" t="s">
        <v>1467</v>
      </c>
      <c r="C361" t="s">
        <v>1471</v>
      </c>
      <c r="D361" t="s">
        <v>1472</v>
      </c>
    </row>
    <row r="362" spans="1:4">
      <c r="A362" s="1062">
        <v>361</v>
      </c>
      <c r="B362" t="s">
        <v>1467</v>
      </c>
      <c r="C362" t="s">
        <v>1473</v>
      </c>
      <c r="D362" t="s">
        <v>1474</v>
      </c>
    </row>
    <row r="363" spans="1:4">
      <c r="A363" s="1062">
        <v>362</v>
      </c>
      <c r="B363" t="s">
        <v>1467</v>
      </c>
      <c r="C363" t="s">
        <v>1475</v>
      </c>
      <c r="D363" t="s">
        <v>1476</v>
      </c>
    </row>
    <row r="364" spans="1:4">
      <c r="A364" s="1062">
        <v>363</v>
      </c>
      <c r="B364" t="s">
        <v>1467</v>
      </c>
      <c r="C364" t="s">
        <v>1477</v>
      </c>
      <c r="D364" t="s">
        <v>1478</v>
      </c>
    </row>
    <row r="365" spans="1:4">
      <c r="A365" s="1062">
        <v>364</v>
      </c>
      <c r="B365" t="s">
        <v>1467</v>
      </c>
      <c r="C365" t="s">
        <v>1479</v>
      </c>
      <c r="D365" t="s">
        <v>1480</v>
      </c>
    </row>
    <row r="366" spans="1:4">
      <c r="A366" s="1062">
        <v>365</v>
      </c>
      <c r="B366" t="s">
        <v>1467</v>
      </c>
      <c r="C366" t="s">
        <v>1481</v>
      </c>
      <c r="D366" t="s">
        <v>1482</v>
      </c>
    </row>
    <row r="367" spans="1:4">
      <c r="A367" s="1062">
        <v>366</v>
      </c>
      <c r="B367" t="s">
        <v>1467</v>
      </c>
      <c r="C367" t="s">
        <v>1483</v>
      </c>
      <c r="D367" t="s">
        <v>1484</v>
      </c>
    </row>
    <row r="368" spans="1:4">
      <c r="A368" s="1062">
        <v>367</v>
      </c>
      <c r="B368" t="s">
        <v>1467</v>
      </c>
      <c r="C368" t="s">
        <v>1485</v>
      </c>
      <c r="D368" t="s">
        <v>1486</v>
      </c>
    </row>
    <row r="369" spans="1:4">
      <c r="A369" s="1062">
        <v>368</v>
      </c>
      <c r="B369" t="s">
        <v>1467</v>
      </c>
      <c r="C369" t="s">
        <v>1487</v>
      </c>
      <c r="D369" t="s">
        <v>1488</v>
      </c>
    </row>
    <row r="370" spans="1:4">
      <c r="A370" s="1062">
        <v>369</v>
      </c>
      <c r="B370" t="s">
        <v>1467</v>
      </c>
      <c r="C370" t="s">
        <v>1467</v>
      </c>
      <c r="D370" t="s">
        <v>1468</v>
      </c>
    </row>
    <row r="371" spans="1:4">
      <c r="A371" s="1062">
        <v>370</v>
      </c>
      <c r="B371" t="s">
        <v>1467</v>
      </c>
      <c r="C371" t="s">
        <v>1489</v>
      </c>
      <c r="D371" t="s">
        <v>1490</v>
      </c>
    </row>
    <row r="372" spans="1:4">
      <c r="A372" s="1062">
        <v>371</v>
      </c>
      <c r="B372" t="s">
        <v>1467</v>
      </c>
      <c r="C372" t="s">
        <v>1491</v>
      </c>
      <c r="D372" t="s">
        <v>1492</v>
      </c>
    </row>
    <row r="373" spans="1:4">
      <c r="A373" s="1062">
        <v>372</v>
      </c>
      <c r="B373" t="s">
        <v>1467</v>
      </c>
      <c r="C373" t="s">
        <v>1493</v>
      </c>
      <c r="D373" t="s">
        <v>1494</v>
      </c>
    </row>
    <row r="374" spans="1:4">
      <c r="A374" s="1062">
        <v>373</v>
      </c>
      <c r="B374" t="s">
        <v>1467</v>
      </c>
      <c r="C374" t="s">
        <v>1495</v>
      </c>
      <c r="D374" t="s">
        <v>1496</v>
      </c>
    </row>
    <row r="375" spans="1:4">
      <c r="A375" s="1062">
        <v>374</v>
      </c>
      <c r="B375" t="s">
        <v>1467</v>
      </c>
      <c r="C375" t="s">
        <v>1497</v>
      </c>
      <c r="D375" t="s">
        <v>1498</v>
      </c>
    </row>
    <row r="376" spans="1:4">
      <c r="A376" s="1062">
        <v>375</v>
      </c>
      <c r="B376" t="s">
        <v>1499</v>
      </c>
      <c r="C376" t="s">
        <v>1501</v>
      </c>
      <c r="D376" t="s">
        <v>1502</v>
      </c>
    </row>
    <row r="377" spans="1:4">
      <c r="A377" s="1062">
        <v>376</v>
      </c>
      <c r="B377" t="s">
        <v>1499</v>
      </c>
      <c r="C377" t="s">
        <v>1503</v>
      </c>
      <c r="D377" t="s">
        <v>1504</v>
      </c>
    </row>
    <row r="378" spans="1:4">
      <c r="A378" s="1062">
        <v>377</v>
      </c>
      <c r="B378" t="s">
        <v>1499</v>
      </c>
      <c r="C378" t="s">
        <v>1451</v>
      </c>
      <c r="D378" t="s">
        <v>1505</v>
      </c>
    </row>
    <row r="379" spans="1:4">
      <c r="A379" s="1062">
        <v>378</v>
      </c>
      <c r="B379" t="s">
        <v>1499</v>
      </c>
      <c r="C379" t="s">
        <v>1121</v>
      </c>
      <c r="D379" t="s">
        <v>1506</v>
      </c>
    </row>
    <row r="380" spans="1:4">
      <c r="A380" s="1062">
        <v>379</v>
      </c>
      <c r="B380" t="s">
        <v>1499</v>
      </c>
      <c r="C380" t="s">
        <v>1507</v>
      </c>
      <c r="D380" t="s">
        <v>1508</v>
      </c>
    </row>
    <row r="381" spans="1:4">
      <c r="A381" s="1062">
        <v>380</v>
      </c>
      <c r="B381" t="s">
        <v>1499</v>
      </c>
      <c r="C381" t="s">
        <v>785</v>
      </c>
      <c r="D381" t="s">
        <v>1509</v>
      </c>
    </row>
    <row r="382" spans="1:4">
      <c r="A382" s="1062">
        <v>381</v>
      </c>
      <c r="B382" t="s">
        <v>1499</v>
      </c>
      <c r="C382" t="s">
        <v>1510</v>
      </c>
      <c r="D382" t="s">
        <v>1511</v>
      </c>
    </row>
    <row r="383" spans="1:4">
      <c r="A383" s="1062">
        <v>382</v>
      </c>
      <c r="B383" t="s">
        <v>1499</v>
      </c>
      <c r="C383" t="s">
        <v>1512</v>
      </c>
      <c r="D383" t="s">
        <v>1513</v>
      </c>
    </row>
    <row r="384" spans="1:4">
      <c r="A384" s="1062">
        <v>383</v>
      </c>
      <c r="B384" t="s">
        <v>1499</v>
      </c>
      <c r="C384" t="s">
        <v>1499</v>
      </c>
      <c r="D384" t="s">
        <v>1500</v>
      </c>
    </row>
    <row r="385" spans="1:4">
      <c r="A385" s="1062">
        <v>384</v>
      </c>
      <c r="B385" t="s">
        <v>1499</v>
      </c>
      <c r="C385" t="s">
        <v>1514</v>
      </c>
      <c r="D385" t="s">
        <v>1515</v>
      </c>
    </row>
    <row r="386" spans="1:4">
      <c r="A386" s="1062">
        <v>385</v>
      </c>
      <c r="B386" t="s">
        <v>1499</v>
      </c>
      <c r="C386" t="s">
        <v>1516</v>
      </c>
      <c r="D386" t="s">
        <v>1517</v>
      </c>
    </row>
    <row r="387" spans="1:4">
      <c r="A387" s="1062">
        <v>386</v>
      </c>
      <c r="B387" t="s">
        <v>1499</v>
      </c>
      <c r="C387" t="s">
        <v>1518</v>
      </c>
      <c r="D387" t="s">
        <v>1519</v>
      </c>
    </row>
    <row r="388" spans="1:4">
      <c r="A388" s="1062">
        <v>387</v>
      </c>
      <c r="B388" t="s">
        <v>1499</v>
      </c>
      <c r="C388" t="s">
        <v>1520</v>
      </c>
      <c r="D388" t="s">
        <v>1521</v>
      </c>
    </row>
    <row r="389" spans="1:4">
      <c r="A389" s="1062">
        <v>388</v>
      </c>
      <c r="B389" t="s">
        <v>1522</v>
      </c>
      <c r="C389" t="s">
        <v>1524</v>
      </c>
      <c r="D389" t="s">
        <v>1525</v>
      </c>
    </row>
    <row r="390" spans="1:4">
      <c r="A390" s="1062">
        <v>389</v>
      </c>
      <c r="B390" t="s">
        <v>1522</v>
      </c>
      <c r="C390" t="s">
        <v>1526</v>
      </c>
      <c r="D390" t="s">
        <v>1527</v>
      </c>
    </row>
    <row r="391" spans="1:4">
      <c r="A391" s="1062">
        <v>390</v>
      </c>
      <c r="B391" t="s">
        <v>1522</v>
      </c>
      <c r="C391" t="s">
        <v>1528</v>
      </c>
      <c r="D391" t="s">
        <v>1529</v>
      </c>
    </row>
    <row r="392" spans="1:4">
      <c r="A392" s="1062">
        <v>391</v>
      </c>
      <c r="B392" t="s">
        <v>1522</v>
      </c>
      <c r="C392" t="s">
        <v>1530</v>
      </c>
      <c r="D392" t="s">
        <v>1531</v>
      </c>
    </row>
    <row r="393" spans="1:4">
      <c r="A393" s="1062">
        <v>392</v>
      </c>
      <c r="B393" t="s">
        <v>1522</v>
      </c>
      <c r="C393" t="s">
        <v>1532</v>
      </c>
      <c r="D393" t="s">
        <v>1533</v>
      </c>
    </row>
    <row r="394" spans="1:4">
      <c r="A394" s="1062">
        <v>393</v>
      </c>
      <c r="B394" t="s">
        <v>1522</v>
      </c>
      <c r="C394" t="s">
        <v>1534</v>
      </c>
      <c r="D394" t="s">
        <v>1535</v>
      </c>
    </row>
    <row r="395" spans="1:4">
      <c r="A395" s="1062">
        <v>394</v>
      </c>
      <c r="B395" t="s">
        <v>1522</v>
      </c>
      <c r="C395" t="s">
        <v>1536</v>
      </c>
      <c r="D395" t="s">
        <v>1537</v>
      </c>
    </row>
    <row r="396" spans="1:4">
      <c r="A396" s="1062">
        <v>395</v>
      </c>
      <c r="B396" t="s">
        <v>1522</v>
      </c>
      <c r="C396" t="s">
        <v>980</v>
      </c>
      <c r="D396" t="s">
        <v>1538</v>
      </c>
    </row>
    <row r="397" spans="1:4">
      <c r="A397" s="1062">
        <v>396</v>
      </c>
      <c r="B397" t="s">
        <v>1522</v>
      </c>
      <c r="C397" t="s">
        <v>1539</v>
      </c>
      <c r="D397" t="s">
        <v>1540</v>
      </c>
    </row>
    <row r="398" spans="1:4">
      <c r="A398" s="1062">
        <v>397</v>
      </c>
      <c r="B398" t="s">
        <v>1522</v>
      </c>
      <c r="C398" t="s">
        <v>1541</v>
      </c>
      <c r="D398" t="s">
        <v>1542</v>
      </c>
    </row>
    <row r="399" spans="1:4">
      <c r="A399" s="1062">
        <v>398</v>
      </c>
      <c r="B399" t="s">
        <v>1522</v>
      </c>
      <c r="C399" t="s">
        <v>1543</v>
      </c>
      <c r="D399" t="s">
        <v>1544</v>
      </c>
    </row>
    <row r="400" spans="1:4">
      <c r="A400" s="1062">
        <v>399</v>
      </c>
      <c r="B400" t="s">
        <v>1522</v>
      </c>
      <c r="C400" t="s">
        <v>1545</v>
      </c>
      <c r="D400" t="s">
        <v>1546</v>
      </c>
    </row>
    <row r="401" spans="1:4">
      <c r="A401" s="1062">
        <v>400</v>
      </c>
      <c r="B401" t="s">
        <v>1522</v>
      </c>
      <c r="C401" t="s">
        <v>1547</v>
      </c>
      <c r="D401" t="s">
        <v>1548</v>
      </c>
    </row>
    <row r="402" spans="1:4">
      <c r="A402" s="1062">
        <v>401</v>
      </c>
      <c r="B402" t="s">
        <v>1522</v>
      </c>
      <c r="C402" t="s">
        <v>1549</v>
      </c>
      <c r="D402" t="s">
        <v>1550</v>
      </c>
    </row>
    <row r="403" spans="1:4">
      <c r="A403" s="1062">
        <v>402</v>
      </c>
      <c r="B403" t="s">
        <v>1522</v>
      </c>
      <c r="C403" t="s">
        <v>1522</v>
      </c>
      <c r="D403" t="s">
        <v>1523</v>
      </c>
    </row>
    <row r="404" spans="1:4">
      <c r="A404" s="1062">
        <v>403</v>
      </c>
      <c r="B404" t="s">
        <v>1522</v>
      </c>
      <c r="C404" t="s">
        <v>1551</v>
      </c>
      <c r="D404" t="s">
        <v>1552</v>
      </c>
    </row>
    <row r="405" spans="1:4">
      <c r="A405" s="1062">
        <v>404</v>
      </c>
      <c r="B405" t="s">
        <v>1522</v>
      </c>
      <c r="C405" t="s">
        <v>1553</v>
      </c>
      <c r="D405" t="s">
        <v>1554</v>
      </c>
    </row>
    <row r="406" spans="1:4">
      <c r="A406" s="1062">
        <v>405</v>
      </c>
      <c r="B406" t="s">
        <v>1522</v>
      </c>
      <c r="C406" t="s">
        <v>1555</v>
      </c>
      <c r="D406" t="s">
        <v>1556</v>
      </c>
    </row>
    <row r="407" spans="1:4">
      <c r="A407" s="1062">
        <v>406</v>
      </c>
      <c r="B407" t="s">
        <v>1522</v>
      </c>
      <c r="C407" t="s">
        <v>1557</v>
      </c>
      <c r="D407" t="s">
        <v>1558</v>
      </c>
    </row>
    <row r="408" spans="1:4">
      <c r="A408" s="1062">
        <v>407</v>
      </c>
      <c r="B408" t="s">
        <v>1559</v>
      </c>
      <c r="C408" t="s">
        <v>1561</v>
      </c>
      <c r="D408" t="s">
        <v>1562</v>
      </c>
    </row>
    <row r="409" spans="1:4">
      <c r="A409" s="1062">
        <v>408</v>
      </c>
      <c r="B409" t="s">
        <v>1559</v>
      </c>
      <c r="C409" t="s">
        <v>1563</v>
      </c>
      <c r="D409" t="s">
        <v>1564</v>
      </c>
    </row>
    <row r="410" spans="1:4">
      <c r="A410" s="1062">
        <v>409</v>
      </c>
      <c r="B410" t="s">
        <v>1559</v>
      </c>
      <c r="C410" t="s">
        <v>1565</v>
      </c>
      <c r="D410" t="s">
        <v>1566</v>
      </c>
    </row>
    <row r="411" spans="1:4">
      <c r="A411" s="1062">
        <v>410</v>
      </c>
      <c r="B411" t="s">
        <v>1559</v>
      </c>
      <c r="C411" t="s">
        <v>1007</v>
      </c>
      <c r="D411" t="s">
        <v>1567</v>
      </c>
    </row>
    <row r="412" spans="1:4">
      <c r="A412" s="1062">
        <v>411</v>
      </c>
      <c r="B412" t="s">
        <v>1559</v>
      </c>
      <c r="C412" t="s">
        <v>1568</v>
      </c>
      <c r="D412" t="s">
        <v>1569</v>
      </c>
    </row>
    <row r="413" spans="1:4">
      <c r="A413" s="1062">
        <v>412</v>
      </c>
      <c r="B413" t="s">
        <v>1559</v>
      </c>
      <c r="C413" t="s">
        <v>1570</v>
      </c>
      <c r="D413" t="s">
        <v>1571</v>
      </c>
    </row>
    <row r="414" spans="1:4">
      <c r="A414" s="1062">
        <v>413</v>
      </c>
      <c r="B414" t="s">
        <v>1559</v>
      </c>
      <c r="C414" t="s">
        <v>1572</v>
      </c>
      <c r="D414" t="s">
        <v>1573</v>
      </c>
    </row>
    <row r="415" spans="1:4">
      <c r="A415" s="1062">
        <v>414</v>
      </c>
      <c r="B415" t="s">
        <v>1559</v>
      </c>
      <c r="C415" t="s">
        <v>1574</v>
      </c>
      <c r="D415" t="s">
        <v>1575</v>
      </c>
    </row>
    <row r="416" spans="1:4">
      <c r="A416" s="1062">
        <v>415</v>
      </c>
      <c r="B416" t="s">
        <v>1559</v>
      </c>
      <c r="C416" t="s">
        <v>1576</v>
      </c>
      <c r="D416" t="s">
        <v>1577</v>
      </c>
    </row>
    <row r="417" spans="1:4">
      <c r="A417" s="1062">
        <v>416</v>
      </c>
      <c r="B417" t="s">
        <v>1559</v>
      </c>
      <c r="C417" t="s">
        <v>1559</v>
      </c>
      <c r="D417" t="s">
        <v>1560</v>
      </c>
    </row>
    <row r="418" spans="1:4">
      <c r="A418" s="1062">
        <v>417</v>
      </c>
      <c r="B418" t="s">
        <v>1559</v>
      </c>
      <c r="C418" t="s">
        <v>1578</v>
      </c>
      <c r="D418" t="s">
        <v>1579</v>
      </c>
    </row>
    <row r="419" spans="1:4">
      <c r="A419" s="1062">
        <v>418</v>
      </c>
      <c r="B419" t="s">
        <v>1559</v>
      </c>
      <c r="C419" t="s">
        <v>1580</v>
      </c>
      <c r="D419" t="s">
        <v>1581</v>
      </c>
    </row>
    <row r="420" spans="1:4">
      <c r="A420" s="1062">
        <v>419</v>
      </c>
      <c r="B420" t="s">
        <v>1582</v>
      </c>
      <c r="C420" t="s">
        <v>1584</v>
      </c>
      <c r="D420" t="s">
        <v>1585</v>
      </c>
    </row>
    <row r="421" spans="1:4">
      <c r="A421" s="1062">
        <v>420</v>
      </c>
      <c r="B421" t="s">
        <v>1582</v>
      </c>
      <c r="C421" t="s">
        <v>1586</v>
      </c>
      <c r="D421" t="s">
        <v>1587</v>
      </c>
    </row>
    <row r="422" spans="1:4">
      <c r="A422" s="1062">
        <v>421</v>
      </c>
      <c r="B422" t="s">
        <v>1582</v>
      </c>
      <c r="C422" t="s">
        <v>1588</v>
      </c>
      <c r="D422" t="s">
        <v>1589</v>
      </c>
    </row>
    <row r="423" spans="1:4">
      <c r="A423" s="1062">
        <v>422</v>
      </c>
      <c r="B423" t="s">
        <v>1582</v>
      </c>
      <c r="C423" t="s">
        <v>1590</v>
      </c>
      <c r="D423" t="s">
        <v>1591</v>
      </c>
    </row>
    <row r="424" spans="1:4">
      <c r="A424" s="1062">
        <v>423</v>
      </c>
      <c r="B424" t="s">
        <v>1582</v>
      </c>
      <c r="C424" t="s">
        <v>1592</v>
      </c>
      <c r="D424" t="s">
        <v>1593</v>
      </c>
    </row>
    <row r="425" spans="1:4">
      <c r="A425" s="1062">
        <v>424</v>
      </c>
      <c r="B425" t="s">
        <v>1582</v>
      </c>
      <c r="C425" t="s">
        <v>1594</v>
      </c>
      <c r="D425" t="s">
        <v>1595</v>
      </c>
    </row>
    <row r="426" spans="1:4">
      <c r="A426" s="1062">
        <v>425</v>
      </c>
      <c r="B426" t="s">
        <v>1582</v>
      </c>
      <c r="C426" t="s">
        <v>1596</v>
      </c>
      <c r="D426" t="s">
        <v>1597</v>
      </c>
    </row>
    <row r="427" spans="1:4">
      <c r="A427" s="1062">
        <v>426</v>
      </c>
      <c r="B427" t="s">
        <v>1582</v>
      </c>
      <c r="C427" t="s">
        <v>1598</v>
      </c>
      <c r="D427" t="s">
        <v>1599</v>
      </c>
    </row>
    <row r="428" spans="1:4">
      <c r="A428" s="1062">
        <v>427</v>
      </c>
      <c r="B428" t="s">
        <v>1582</v>
      </c>
      <c r="C428" t="s">
        <v>1600</v>
      </c>
      <c r="D428" t="s">
        <v>1601</v>
      </c>
    </row>
    <row r="429" spans="1:4">
      <c r="A429" s="1062">
        <v>428</v>
      </c>
      <c r="B429" t="s">
        <v>1582</v>
      </c>
      <c r="C429" t="s">
        <v>1565</v>
      </c>
      <c r="D429" t="s">
        <v>1602</v>
      </c>
    </row>
    <row r="430" spans="1:4">
      <c r="A430" s="1062">
        <v>429</v>
      </c>
      <c r="B430" t="s">
        <v>1582</v>
      </c>
      <c r="C430" t="s">
        <v>943</v>
      </c>
      <c r="D430" t="s">
        <v>1603</v>
      </c>
    </row>
    <row r="431" spans="1:4">
      <c r="A431" s="1062">
        <v>430</v>
      </c>
      <c r="B431" t="s">
        <v>1582</v>
      </c>
      <c r="C431" t="s">
        <v>1604</v>
      </c>
      <c r="D431" t="s">
        <v>1605</v>
      </c>
    </row>
    <row r="432" spans="1:4">
      <c r="A432" s="1062">
        <v>431</v>
      </c>
      <c r="B432" t="s">
        <v>1582</v>
      </c>
      <c r="C432" t="s">
        <v>1606</v>
      </c>
      <c r="D432" t="s">
        <v>1607</v>
      </c>
    </row>
    <row r="433" spans="1:4">
      <c r="A433" s="1062">
        <v>432</v>
      </c>
      <c r="B433" t="s">
        <v>1582</v>
      </c>
      <c r="C433" t="s">
        <v>1608</v>
      </c>
      <c r="D433" t="s">
        <v>1609</v>
      </c>
    </row>
    <row r="434" spans="1:4">
      <c r="A434" s="1062">
        <v>433</v>
      </c>
      <c r="B434" t="s">
        <v>1582</v>
      </c>
      <c r="C434" t="s">
        <v>1610</v>
      </c>
      <c r="D434" t="s">
        <v>1611</v>
      </c>
    </row>
    <row r="435" spans="1:4">
      <c r="A435" s="1062">
        <v>434</v>
      </c>
      <c r="B435" t="s">
        <v>1582</v>
      </c>
      <c r="C435" t="s">
        <v>1192</v>
      </c>
      <c r="D435" t="s">
        <v>1612</v>
      </c>
    </row>
    <row r="436" spans="1:4">
      <c r="A436" s="1062">
        <v>435</v>
      </c>
      <c r="B436" t="s">
        <v>1582</v>
      </c>
      <c r="C436" t="s">
        <v>1613</v>
      </c>
      <c r="D436" t="s">
        <v>1614</v>
      </c>
    </row>
    <row r="437" spans="1:4">
      <c r="A437" s="1062">
        <v>436</v>
      </c>
      <c r="B437" t="s">
        <v>1582</v>
      </c>
      <c r="C437" t="s">
        <v>1615</v>
      </c>
      <c r="D437" t="s">
        <v>1616</v>
      </c>
    </row>
    <row r="438" spans="1:4">
      <c r="A438" s="1062">
        <v>437</v>
      </c>
      <c r="B438" t="s">
        <v>1582</v>
      </c>
      <c r="C438" t="s">
        <v>1617</v>
      </c>
      <c r="D438" t="s">
        <v>1618</v>
      </c>
    </row>
    <row r="439" spans="1:4">
      <c r="A439" s="1062">
        <v>438</v>
      </c>
      <c r="B439" t="s">
        <v>1582</v>
      </c>
      <c r="C439" t="s">
        <v>1619</v>
      </c>
      <c r="D439" t="s">
        <v>1620</v>
      </c>
    </row>
    <row r="440" spans="1:4">
      <c r="A440" s="1062">
        <v>439</v>
      </c>
      <c r="B440" t="s">
        <v>1582</v>
      </c>
      <c r="C440" t="s">
        <v>1621</v>
      </c>
      <c r="D440" t="s">
        <v>1622</v>
      </c>
    </row>
    <row r="441" spans="1:4">
      <c r="A441" s="1062">
        <v>440</v>
      </c>
      <c r="B441" t="s">
        <v>1582</v>
      </c>
      <c r="C441" t="s">
        <v>1623</v>
      </c>
      <c r="D441" t="s">
        <v>1624</v>
      </c>
    </row>
    <row r="442" spans="1:4">
      <c r="A442" s="1062">
        <v>441</v>
      </c>
      <c r="B442" t="s">
        <v>1582</v>
      </c>
      <c r="C442" t="s">
        <v>1625</v>
      </c>
      <c r="D442" t="s">
        <v>1626</v>
      </c>
    </row>
    <row r="443" spans="1:4">
      <c r="A443" s="1062">
        <v>442</v>
      </c>
      <c r="B443" t="s">
        <v>1582</v>
      </c>
      <c r="C443" t="s">
        <v>1627</v>
      </c>
      <c r="D443" t="s">
        <v>1628</v>
      </c>
    </row>
    <row r="444" spans="1:4">
      <c r="A444" s="1062">
        <v>443</v>
      </c>
      <c r="B444" t="s">
        <v>1582</v>
      </c>
      <c r="C444" t="s">
        <v>1582</v>
      </c>
      <c r="D444" t="s">
        <v>1583</v>
      </c>
    </row>
    <row r="445" spans="1:4">
      <c r="A445" s="1062">
        <v>444</v>
      </c>
      <c r="B445" t="s">
        <v>1582</v>
      </c>
      <c r="C445" t="s">
        <v>1629</v>
      </c>
      <c r="D445" t="s">
        <v>1630</v>
      </c>
    </row>
    <row r="446" spans="1:4">
      <c r="A446" s="1062">
        <v>445</v>
      </c>
      <c r="B446" t="s">
        <v>1631</v>
      </c>
      <c r="C446" t="s">
        <v>1633</v>
      </c>
      <c r="D446" t="s">
        <v>1634</v>
      </c>
    </row>
    <row r="447" spans="1:4">
      <c r="A447" s="1062">
        <v>446</v>
      </c>
      <c r="B447" t="s">
        <v>1631</v>
      </c>
      <c r="C447" t="s">
        <v>1635</v>
      </c>
      <c r="D447" t="s">
        <v>1636</v>
      </c>
    </row>
    <row r="448" spans="1:4">
      <c r="A448" s="1062">
        <v>447</v>
      </c>
      <c r="B448" t="s">
        <v>1631</v>
      </c>
      <c r="C448" t="s">
        <v>1637</v>
      </c>
      <c r="D448" t="s">
        <v>1638</v>
      </c>
    </row>
    <row r="449" spans="1:4">
      <c r="A449" s="1062">
        <v>448</v>
      </c>
      <c r="B449" t="s">
        <v>1631</v>
      </c>
      <c r="C449" t="s">
        <v>1639</v>
      </c>
      <c r="D449" t="s">
        <v>1640</v>
      </c>
    </row>
    <row r="450" spans="1:4">
      <c r="A450" s="1062">
        <v>449</v>
      </c>
      <c r="B450" t="s">
        <v>1631</v>
      </c>
      <c r="C450" t="s">
        <v>1641</v>
      </c>
      <c r="D450" t="s">
        <v>1642</v>
      </c>
    </row>
    <row r="451" spans="1:4">
      <c r="A451" s="1062">
        <v>450</v>
      </c>
      <c r="B451" t="s">
        <v>1631</v>
      </c>
      <c r="C451" t="s">
        <v>1643</v>
      </c>
      <c r="D451" t="s">
        <v>1644</v>
      </c>
    </row>
    <row r="452" spans="1:4">
      <c r="A452" s="1062">
        <v>451</v>
      </c>
      <c r="B452" t="s">
        <v>1631</v>
      </c>
      <c r="C452" t="s">
        <v>1645</v>
      </c>
      <c r="D452" t="s">
        <v>1646</v>
      </c>
    </row>
    <row r="453" spans="1:4">
      <c r="A453" s="1062">
        <v>452</v>
      </c>
      <c r="B453" t="s">
        <v>1631</v>
      </c>
      <c r="C453" t="s">
        <v>1647</v>
      </c>
      <c r="D453" t="s">
        <v>1648</v>
      </c>
    </row>
    <row r="454" spans="1:4">
      <c r="A454" s="1062">
        <v>453</v>
      </c>
      <c r="B454" t="s">
        <v>1631</v>
      </c>
      <c r="C454" t="s">
        <v>1649</v>
      </c>
      <c r="D454" t="s">
        <v>1650</v>
      </c>
    </row>
    <row r="455" spans="1:4">
      <c r="A455" s="1062">
        <v>454</v>
      </c>
      <c r="B455" t="s">
        <v>1631</v>
      </c>
      <c r="C455" t="s">
        <v>961</v>
      </c>
      <c r="D455" t="s">
        <v>1651</v>
      </c>
    </row>
    <row r="456" spans="1:4">
      <c r="A456" s="1062">
        <v>455</v>
      </c>
      <c r="B456" t="s">
        <v>1631</v>
      </c>
      <c r="C456" t="s">
        <v>1631</v>
      </c>
      <c r="D456" t="s">
        <v>1632</v>
      </c>
    </row>
    <row r="457" spans="1:4">
      <c r="A457" s="1062">
        <v>456</v>
      </c>
      <c r="B457" t="s">
        <v>1631</v>
      </c>
      <c r="C457" t="s">
        <v>1652</v>
      </c>
      <c r="D457" t="s">
        <v>1653</v>
      </c>
    </row>
    <row r="458" spans="1:4">
      <c r="A458" s="1062">
        <v>457</v>
      </c>
      <c r="B458" t="s">
        <v>1654</v>
      </c>
      <c r="C458" t="s">
        <v>1656</v>
      </c>
      <c r="D458" t="s">
        <v>1657</v>
      </c>
    </row>
    <row r="459" spans="1:4">
      <c r="A459" s="1062">
        <v>458</v>
      </c>
      <c r="B459" t="s">
        <v>1654</v>
      </c>
      <c r="C459" t="s">
        <v>1658</v>
      </c>
      <c r="D459" t="s">
        <v>1659</v>
      </c>
    </row>
    <row r="460" spans="1:4">
      <c r="A460" s="1062">
        <v>459</v>
      </c>
      <c r="B460" t="s">
        <v>1654</v>
      </c>
      <c r="C460" t="s">
        <v>1660</v>
      </c>
      <c r="D460" t="s">
        <v>1661</v>
      </c>
    </row>
    <row r="461" spans="1:4">
      <c r="A461" s="1062">
        <v>460</v>
      </c>
      <c r="B461" t="s">
        <v>1654</v>
      </c>
      <c r="C461" t="s">
        <v>1662</v>
      </c>
      <c r="D461" t="s">
        <v>1663</v>
      </c>
    </row>
    <row r="462" spans="1:4">
      <c r="A462" s="1062">
        <v>461</v>
      </c>
      <c r="B462" t="s">
        <v>1654</v>
      </c>
      <c r="C462" t="s">
        <v>1664</v>
      </c>
      <c r="D462" t="s">
        <v>1665</v>
      </c>
    </row>
    <row r="463" spans="1:4">
      <c r="A463" s="1062">
        <v>462</v>
      </c>
      <c r="B463" t="s">
        <v>1654</v>
      </c>
      <c r="C463" t="s">
        <v>1117</v>
      </c>
      <c r="D463" t="s">
        <v>1666</v>
      </c>
    </row>
    <row r="464" spans="1:4">
      <c r="A464" s="1062">
        <v>463</v>
      </c>
      <c r="B464" t="s">
        <v>1654</v>
      </c>
      <c r="C464" t="s">
        <v>980</v>
      </c>
      <c r="D464" t="s">
        <v>1667</v>
      </c>
    </row>
    <row r="465" spans="1:4">
      <c r="A465" s="1062">
        <v>464</v>
      </c>
      <c r="B465" t="s">
        <v>1654</v>
      </c>
      <c r="C465" t="s">
        <v>1668</v>
      </c>
      <c r="D465" t="s">
        <v>1669</v>
      </c>
    </row>
    <row r="466" spans="1:4">
      <c r="A466" s="1062">
        <v>465</v>
      </c>
      <c r="B466" t="s">
        <v>1654</v>
      </c>
      <c r="C466" t="s">
        <v>1670</v>
      </c>
      <c r="D466" t="s">
        <v>1671</v>
      </c>
    </row>
    <row r="467" spans="1:4">
      <c r="A467" s="1062">
        <v>466</v>
      </c>
      <c r="B467" t="s">
        <v>1654</v>
      </c>
      <c r="C467" t="s">
        <v>1672</v>
      </c>
      <c r="D467" t="s">
        <v>1673</v>
      </c>
    </row>
    <row r="468" spans="1:4">
      <c r="A468" s="1062">
        <v>467</v>
      </c>
      <c r="B468" t="s">
        <v>1654</v>
      </c>
      <c r="C468" t="s">
        <v>1674</v>
      </c>
      <c r="D468" t="s">
        <v>1675</v>
      </c>
    </row>
    <row r="469" spans="1:4">
      <c r="A469" s="1062">
        <v>468</v>
      </c>
      <c r="B469" t="s">
        <v>1654</v>
      </c>
      <c r="C469" t="s">
        <v>1654</v>
      </c>
      <c r="D469" t="s">
        <v>1655</v>
      </c>
    </row>
    <row r="470" spans="1:4">
      <c r="A470" s="1062">
        <v>469</v>
      </c>
      <c r="B470" t="s">
        <v>1654</v>
      </c>
      <c r="C470" t="s">
        <v>1676</v>
      </c>
      <c r="D470" t="s">
        <v>1677</v>
      </c>
    </row>
    <row r="471" spans="1:4">
      <c r="A471" s="1062">
        <v>470</v>
      </c>
      <c r="B471" t="s">
        <v>1678</v>
      </c>
      <c r="C471" t="s">
        <v>1678</v>
      </c>
      <c r="D471" t="s">
        <v>1679</v>
      </c>
    </row>
    <row r="472" spans="1:4">
      <c r="A472" s="1062">
        <v>471</v>
      </c>
      <c r="B472" t="s">
        <v>1680</v>
      </c>
      <c r="C472" t="s">
        <v>1680</v>
      </c>
      <c r="D472" t="s">
        <v>1681</v>
      </c>
    </row>
    <row r="473" spans="1:4">
      <c r="A473" s="1062">
        <v>472</v>
      </c>
      <c r="B473" t="s">
        <v>1682</v>
      </c>
      <c r="C473" t="s">
        <v>1682</v>
      </c>
      <c r="D473" t="s">
        <v>1683</v>
      </c>
    </row>
    <row r="474" spans="1:4">
      <c r="A474" s="1062">
        <v>473</v>
      </c>
      <c r="B474" t="s">
        <v>1684</v>
      </c>
      <c r="C474" t="s">
        <v>1684</v>
      </c>
      <c r="D474" t="s">
        <v>1685</v>
      </c>
    </row>
    <row r="475" spans="1:4">
      <c r="A475" s="1062">
        <v>474</v>
      </c>
      <c r="B475" t="s">
        <v>1686</v>
      </c>
      <c r="C475" t="s">
        <v>1686</v>
      </c>
      <c r="D475" t="s">
        <v>1687</v>
      </c>
    </row>
    <row r="476" spans="1:4">
      <c r="A476" s="1062">
        <v>475</v>
      </c>
      <c r="B476" t="s">
        <v>1688</v>
      </c>
      <c r="C476" t="s">
        <v>1688</v>
      </c>
      <c r="D476" t="s">
        <v>1689</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2" t="s">
        <v>492</v>
      </c>
      <c r="G2" s="1203"/>
      <c r="H2" s="1204"/>
      <c r="I2" s="642"/>
    </row>
    <row r="3" spans="1:14" ht="3" customHeight="1"/>
    <row r="4" spans="1:14" s="572" customFormat="1" ht="11.25">
      <c r="A4" s="592"/>
      <c r="B4" s="592"/>
      <c r="C4" s="592"/>
      <c r="D4" s="592"/>
      <c r="F4" s="1160" t="s">
        <v>454</v>
      </c>
      <c r="G4" s="1160"/>
      <c r="H4" s="1160"/>
      <c r="I4" s="1205" t="s">
        <v>455</v>
      </c>
      <c r="J4" s="592"/>
      <c r="K4" s="592"/>
      <c r="L4" s="592"/>
      <c r="M4" s="592"/>
      <c r="N4" s="592"/>
    </row>
    <row r="5" spans="1:14" s="572" customFormat="1" ht="11.25" customHeight="1">
      <c r="A5" s="592"/>
      <c r="B5" s="592"/>
      <c r="C5" s="592"/>
      <c r="D5" s="592"/>
      <c r="F5" s="608" t="s">
        <v>92</v>
      </c>
      <c r="G5" s="620" t="s">
        <v>457</v>
      </c>
      <c r="H5" s="607" t="s">
        <v>442</v>
      </c>
      <c r="I5" s="1205"/>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29.12.2018</v>
      </c>
      <c r="I7" s="583" t="s">
        <v>494</v>
      </c>
      <c r="J7" s="617"/>
      <c r="K7" s="592"/>
      <c r="L7" s="592"/>
      <c r="M7" s="592"/>
      <c r="N7" s="592"/>
    </row>
    <row r="8" spans="1:14" s="572" customFormat="1" ht="45">
      <c r="A8" s="1206">
        <v>1</v>
      </c>
      <c r="B8" s="592"/>
      <c r="C8" s="592"/>
      <c r="D8" s="592"/>
      <c r="F8" s="618" t="str">
        <f>"2." &amp;mergeValue(A8)</f>
        <v>2.1</v>
      </c>
      <c r="G8" s="634" t="s">
        <v>495</v>
      </c>
      <c r="H8" s="606"/>
      <c r="I8" s="583" t="s">
        <v>591</v>
      </c>
      <c r="J8" s="617"/>
      <c r="K8" s="592"/>
      <c r="L8" s="592"/>
      <c r="M8" s="592"/>
      <c r="N8" s="592"/>
    </row>
    <row r="9" spans="1:14" s="572" customFormat="1" ht="22.5">
      <c r="A9" s="1206"/>
      <c r="B9" s="592"/>
      <c r="C9" s="592"/>
      <c r="D9" s="592"/>
      <c r="F9" s="618" t="str">
        <f>"3." &amp;mergeValue(A9)</f>
        <v>3.1</v>
      </c>
      <c r="G9" s="634" t="s">
        <v>496</v>
      </c>
      <c r="H9" s="606"/>
      <c r="I9" s="583" t="s">
        <v>589</v>
      </c>
      <c r="J9" s="617"/>
      <c r="K9" s="592"/>
      <c r="L9" s="592"/>
      <c r="M9" s="592"/>
      <c r="N9" s="592"/>
    </row>
    <row r="10" spans="1:14" s="572" customFormat="1" ht="22.5">
      <c r="A10" s="1206"/>
      <c r="B10" s="592"/>
      <c r="C10" s="592"/>
      <c r="D10" s="592"/>
      <c r="F10" s="618" t="str">
        <f>"4."&amp;mergeValue(A10)</f>
        <v>4.1</v>
      </c>
      <c r="G10" s="634" t="s">
        <v>497</v>
      </c>
      <c r="H10" s="607" t="s">
        <v>458</v>
      </c>
      <c r="I10" s="583"/>
      <c r="J10" s="617"/>
      <c r="K10" s="592"/>
      <c r="L10" s="592"/>
      <c r="M10" s="592"/>
      <c r="N10" s="592"/>
    </row>
    <row r="11" spans="1:14" s="572" customFormat="1" ht="18.75">
      <c r="A11" s="1206"/>
      <c r="B11" s="1206">
        <v>1</v>
      </c>
      <c r="C11" s="625"/>
      <c r="D11" s="625"/>
      <c r="F11" s="618" t="str">
        <f>"4."&amp;mergeValue(A11) &amp;"."&amp;mergeValue(B11)</f>
        <v>4.1.1</v>
      </c>
      <c r="G11" s="613" t="s">
        <v>593</v>
      </c>
      <c r="H11" s="606" t="str">
        <f>IF(region_name="","",region_name)</f>
        <v>Волгоградская область</v>
      </c>
      <c r="I11" s="583" t="s">
        <v>500</v>
      </c>
      <c r="J11" s="617"/>
      <c r="K11" s="592"/>
      <c r="L11" s="592"/>
      <c r="M11" s="592"/>
      <c r="N11" s="592"/>
    </row>
    <row r="12" spans="1:14" s="572" customFormat="1" ht="22.5">
      <c r="A12" s="1206"/>
      <c r="B12" s="1206"/>
      <c r="C12" s="1206">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206"/>
      <c r="B13" s="1206"/>
      <c r="C13" s="1206"/>
      <c r="D13" s="625">
        <v>1</v>
      </c>
      <c r="F13" s="618" t="str">
        <f>"4."&amp;mergeValue(A13) &amp;"."&amp;mergeValue(B13)&amp;"."&amp;mergeValue(C13)&amp;"."&amp;mergeValue(D13)</f>
        <v>4.1.1.1.1</v>
      </c>
      <c r="G13" s="635" t="s">
        <v>499</v>
      </c>
      <c r="H13" s="606"/>
      <c r="I13" s="1207" t="s">
        <v>592</v>
      </c>
      <c r="J13" s="617"/>
      <c r="K13" s="592"/>
      <c r="L13" s="592"/>
      <c r="M13" s="592"/>
      <c r="N13" s="592"/>
    </row>
    <row r="14" spans="1:14" s="572" customFormat="1" ht="18.75">
      <c r="A14" s="1206"/>
      <c r="B14" s="1206"/>
      <c r="C14" s="1206"/>
      <c r="D14" s="625"/>
      <c r="F14" s="621"/>
      <c r="G14" s="552" t="s">
        <v>4</v>
      </c>
      <c r="H14" s="626"/>
      <c r="I14" s="1207"/>
      <c r="J14" s="617"/>
      <c r="K14" s="592"/>
      <c r="L14" s="592"/>
      <c r="M14" s="592"/>
      <c r="N14" s="592"/>
    </row>
    <row r="15" spans="1:14" s="572" customFormat="1" ht="18.75">
      <c r="A15" s="1206"/>
      <c r="B15" s="1206"/>
      <c r="C15" s="625"/>
      <c r="D15" s="625"/>
      <c r="F15" s="636"/>
      <c r="G15" s="579" t="s">
        <v>403</v>
      </c>
      <c r="H15" s="637"/>
      <c r="I15" s="638"/>
      <c r="J15" s="617"/>
      <c r="K15" s="592"/>
      <c r="L15" s="592"/>
      <c r="M15" s="592"/>
      <c r="N15" s="592"/>
    </row>
    <row r="16" spans="1:14" s="572" customFormat="1" ht="18.75">
      <c r="A16" s="1206"/>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1" t="s">
        <v>594</v>
      </c>
      <c r="H19" s="1201"/>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2" t="s">
        <v>632</v>
      </c>
      <c r="M5" s="1222"/>
      <c r="N5" s="1222"/>
      <c r="O5" s="1222"/>
      <c r="P5" s="1222"/>
      <c r="Q5" s="1222"/>
      <c r="R5" s="1222"/>
      <c r="S5" s="1222"/>
      <c r="T5" s="1222"/>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28" t="str">
        <f>IF(NameOrPr_ch="",IF(NameOrPr="","",NameOrPr),NameOrPr_ch)</f>
        <v>Комитет тарифного регулирования Волгоградской области</v>
      </c>
      <c r="P7" s="1228"/>
      <c r="Q7" s="1228"/>
      <c r="R7" s="1228"/>
      <c r="S7" s="1228"/>
      <c r="T7" s="1228"/>
      <c r="U7" s="584"/>
      <c r="V7" s="584"/>
      <c r="W7" s="521"/>
      <c r="X7" s="592"/>
      <c r="Y7" s="592"/>
      <c r="Z7" s="592"/>
      <c r="AA7" s="592"/>
      <c r="AB7" s="592"/>
    </row>
    <row r="8" spans="1:28" s="572" customFormat="1" ht="18.75">
      <c r="A8" s="592"/>
      <c r="B8" s="592"/>
      <c r="C8" s="592"/>
      <c r="D8" s="592"/>
      <c r="E8" s="592"/>
      <c r="F8" s="592"/>
      <c r="G8" s="592"/>
      <c r="H8" s="592"/>
      <c r="L8" s="501"/>
      <c r="M8" s="619" t="s">
        <v>597</v>
      </c>
      <c r="N8" s="668"/>
      <c r="O8" s="1228" t="str">
        <f>IF(datePr_ch="",IF(datePr="","",datePr),datePr_ch)</f>
        <v>19.12.2018</v>
      </c>
      <c r="P8" s="1228"/>
      <c r="Q8" s="1228"/>
      <c r="R8" s="1228"/>
      <c r="S8" s="1228"/>
      <c r="T8" s="1228"/>
      <c r="U8" s="584"/>
      <c r="V8" s="584"/>
      <c r="W8" s="521"/>
      <c r="X8" s="592"/>
      <c r="Y8" s="592"/>
      <c r="Z8" s="592"/>
      <c r="AA8" s="592"/>
      <c r="AB8" s="592"/>
    </row>
    <row r="9" spans="1:28" s="572" customFormat="1" ht="18.75">
      <c r="A9" s="592"/>
      <c r="B9" s="592"/>
      <c r="C9" s="592"/>
      <c r="D9" s="592"/>
      <c r="E9" s="592"/>
      <c r="F9" s="592"/>
      <c r="G9" s="592"/>
      <c r="H9" s="592"/>
      <c r="L9" s="554"/>
      <c r="M9" s="619" t="s">
        <v>596</v>
      </c>
      <c r="N9" s="668"/>
      <c r="O9" s="1228" t="str">
        <f>IF(numberPr_ch="",IF(numberPr="","",numberPr),numberPr_ch)</f>
        <v>№46/58</v>
      </c>
      <c r="P9" s="1228"/>
      <c r="Q9" s="1228"/>
      <c r="R9" s="1228"/>
      <c r="S9" s="1228"/>
      <c r="T9" s="1228"/>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28" t="str">
        <f>IF(IstPub_ch="",IF(IstPub="","",IstPub),IstPub_ch)</f>
        <v xml:space="preserve">Государственная система правовой информации.
Официальный интернет-портал правовой информации. www.pravo.gov.ru         </v>
      </c>
      <c r="P10" s="1228"/>
      <c r="Q10" s="1228"/>
      <c r="R10" s="1228"/>
      <c r="S10" s="1228"/>
      <c r="T10" s="1228"/>
      <c r="U10" s="584"/>
      <c r="V10" s="584"/>
      <c r="W10" s="521"/>
      <c r="X10" s="592"/>
      <c r="Y10" s="592"/>
      <c r="Z10" s="592"/>
      <c r="AA10" s="592"/>
      <c r="AB10" s="592"/>
    </row>
    <row r="11" spans="1:28" s="572" customFormat="1" ht="11.25" hidden="1">
      <c r="A11" s="592"/>
      <c r="B11" s="592"/>
      <c r="C11" s="592"/>
      <c r="D11" s="592"/>
      <c r="E11" s="592"/>
      <c r="F11" s="592"/>
      <c r="G11" s="592"/>
      <c r="H11" s="592"/>
      <c r="L11" s="1223"/>
      <c r="M11" s="1223"/>
      <c r="N11" s="568"/>
      <c r="O11" s="584"/>
      <c r="P11" s="584"/>
      <c r="Q11" s="584"/>
      <c r="R11" s="584"/>
      <c r="S11" s="584"/>
      <c r="T11" s="584"/>
      <c r="U11" s="590" t="s">
        <v>373</v>
      </c>
      <c r="X11" s="592"/>
      <c r="Y11" s="592"/>
      <c r="Z11" s="592"/>
      <c r="AA11" s="592"/>
      <c r="AB11" s="592"/>
    </row>
    <row r="12" spans="1:28">
      <c r="J12" s="531"/>
      <c r="K12" s="531"/>
      <c r="L12" s="526"/>
      <c r="M12" s="526"/>
      <c r="N12" s="504"/>
      <c r="O12" s="1229"/>
      <c r="P12" s="1229"/>
      <c r="Q12" s="1229"/>
      <c r="R12" s="1229"/>
      <c r="S12" s="1229"/>
      <c r="T12" s="1229"/>
      <c r="U12" s="1229"/>
    </row>
    <row r="13" spans="1:28">
      <c r="J13" s="531"/>
      <c r="K13" s="531"/>
      <c r="L13" s="1160" t="s">
        <v>454</v>
      </c>
      <c r="M13" s="1160"/>
      <c r="N13" s="1160"/>
      <c r="O13" s="1160"/>
      <c r="P13" s="1160"/>
      <c r="Q13" s="1160"/>
      <c r="R13" s="1160"/>
      <c r="S13" s="1160"/>
      <c r="T13" s="1160"/>
      <c r="U13" s="1160"/>
      <c r="V13" s="1160"/>
      <c r="W13" s="1160" t="s">
        <v>455</v>
      </c>
    </row>
    <row r="14" spans="1:28" ht="14.25" customHeight="1">
      <c r="J14" s="531"/>
      <c r="K14" s="531"/>
      <c r="L14" s="1235" t="s">
        <v>92</v>
      </c>
      <c r="M14" s="1235" t="s">
        <v>640</v>
      </c>
      <c r="N14" s="663"/>
      <c r="O14" s="1236" t="s">
        <v>642</v>
      </c>
      <c r="P14" s="1237"/>
      <c r="Q14" s="1237"/>
      <c r="R14" s="1237"/>
      <c r="S14" s="1237"/>
      <c r="T14" s="1238"/>
      <c r="U14" s="1219" t="s">
        <v>341</v>
      </c>
      <c r="V14" s="1232" t="s">
        <v>275</v>
      </c>
      <c r="W14" s="1160"/>
    </row>
    <row r="15" spans="1:28" ht="14.25" customHeight="1">
      <c r="J15" s="531"/>
      <c r="K15" s="531"/>
      <c r="L15" s="1235"/>
      <c r="M15" s="1235"/>
      <c r="N15" s="664"/>
      <c r="O15" s="1241" t="s">
        <v>606</v>
      </c>
      <c r="P15" s="1239" t="s">
        <v>271</v>
      </c>
      <c r="Q15" s="1240"/>
      <c r="R15" s="1216" t="s">
        <v>655</v>
      </c>
      <c r="S15" s="1217"/>
      <c r="T15" s="1218"/>
      <c r="U15" s="1220"/>
      <c r="V15" s="1233"/>
      <c r="W15" s="1160"/>
    </row>
    <row r="16" spans="1:28" ht="33.75" customHeight="1">
      <c r="J16" s="531"/>
      <c r="K16" s="531"/>
      <c r="L16" s="1235"/>
      <c r="M16" s="1235"/>
      <c r="N16" s="665"/>
      <c r="O16" s="1242"/>
      <c r="P16" s="537" t="s">
        <v>607</v>
      </c>
      <c r="Q16" s="537" t="s">
        <v>6</v>
      </c>
      <c r="R16" s="538" t="s">
        <v>274</v>
      </c>
      <c r="S16" s="1230" t="s">
        <v>273</v>
      </c>
      <c r="T16" s="1231"/>
      <c r="U16" s="1221"/>
      <c r="V16" s="1234"/>
      <c r="W16" s="116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4">
        <f ca="1">OFFSET(S17,0,-1)+1</f>
        <v>7</v>
      </c>
      <c r="T17" s="1224"/>
      <c r="U17" s="650">
        <f ca="1">OFFSET(U17,0,-2)+1</f>
        <v>8</v>
      </c>
      <c r="V17" s="651">
        <f ca="1">OFFSET(V17,0,-1)</f>
        <v>8</v>
      </c>
      <c r="W17" s="650">
        <f ca="1">OFFSET(W17,0,-1)+1</f>
        <v>9</v>
      </c>
    </row>
    <row r="18" spans="1:28" ht="22.5">
      <c r="A18" s="1208">
        <v>1</v>
      </c>
      <c r="B18" s="849"/>
      <c r="C18" s="849"/>
      <c r="D18" s="849"/>
      <c r="E18" s="850"/>
      <c r="F18" s="851"/>
      <c r="G18" s="851"/>
      <c r="H18" s="851"/>
      <c r="I18" s="852"/>
      <c r="J18" s="847"/>
      <c r="K18" s="854"/>
      <c r="L18" s="595">
        <f>mergeValue(A18)</f>
        <v>1</v>
      </c>
      <c r="M18" s="643" t="s">
        <v>20</v>
      </c>
      <c r="N18" s="648"/>
      <c r="O18" s="1209"/>
      <c r="P18" s="1209"/>
      <c r="Q18" s="1209"/>
      <c r="R18" s="1209"/>
      <c r="S18" s="1209"/>
      <c r="T18" s="1209"/>
      <c r="U18" s="1209"/>
      <c r="V18" s="1209"/>
      <c r="W18" s="632" t="s">
        <v>477</v>
      </c>
      <c r="Y18" s="591"/>
      <c r="Z18" s="591" t="str">
        <f t="shared" ref="Z18:Z31" si="0">IF(M18="","",M18 )</f>
        <v>Наименование тарифа</v>
      </c>
      <c r="AA18" s="591"/>
      <c r="AB18" s="591"/>
    </row>
    <row r="19" spans="1:28" ht="22.5">
      <c r="A19" s="1208"/>
      <c r="B19" s="1208">
        <v>1</v>
      </c>
      <c r="C19" s="849"/>
      <c r="D19" s="849"/>
      <c r="E19" s="851"/>
      <c r="F19" s="851"/>
      <c r="G19" s="851"/>
      <c r="H19" s="851"/>
      <c r="I19" s="846"/>
      <c r="J19" s="845"/>
      <c r="K19" s="848"/>
      <c r="L19" s="595" t="str">
        <f>mergeValue(A19) &amp;"."&amp; mergeValue(B19)</f>
        <v>1.1</v>
      </c>
      <c r="M19" s="548" t="s">
        <v>16</v>
      </c>
      <c r="N19" s="648"/>
      <c r="O19" s="1209"/>
      <c r="P19" s="1209"/>
      <c r="Q19" s="1209"/>
      <c r="R19" s="1209"/>
      <c r="S19" s="1209"/>
      <c r="T19" s="1209"/>
      <c r="U19" s="1209"/>
      <c r="V19" s="1209"/>
      <c r="W19" s="632" t="s">
        <v>478</v>
      </c>
      <c r="Y19" s="591"/>
      <c r="Z19" s="591" t="str">
        <f t="shared" si="0"/>
        <v>Территория действия тарифа</v>
      </c>
      <c r="AA19" s="591"/>
      <c r="AB19" s="591"/>
    </row>
    <row r="20" spans="1:28" ht="22.5">
      <c r="A20" s="1208"/>
      <c r="B20" s="1208"/>
      <c r="C20" s="1208">
        <v>1</v>
      </c>
      <c r="D20" s="849"/>
      <c r="E20" s="851"/>
      <c r="F20" s="851"/>
      <c r="G20" s="851"/>
      <c r="H20" s="851"/>
      <c r="I20" s="853"/>
      <c r="J20" s="845"/>
      <c r="K20" s="848"/>
      <c r="L20" s="595" t="str">
        <f>mergeValue(A20) &amp;"."&amp; mergeValue(B20)&amp;"."&amp; mergeValue(C20)</f>
        <v>1.1.1</v>
      </c>
      <c r="M20" s="549" t="s">
        <v>7</v>
      </c>
      <c r="N20" s="648"/>
      <c r="O20" s="1209"/>
      <c r="P20" s="1209"/>
      <c r="Q20" s="1209"/>
      <c r="R20" s="1209"/>
      <c r="S20" s="1209"/>
      <c r="T20" s="1209"/>
      <c r="U20" s="1209"/>
      <c r="V20" s="1209"/>
      <c r="W20" s="632" t="s">
        <v>634</v>
      </c>
      <c r="Y20" s="591"/>
      <c r="Z20" s="591" t="str">
        <f t="shared" si="0"/>
        <v xml:space="preserve">Наименование системы теплоснабжения </v>
      </c>
      <c r="AA20" s="591"/>
      <c r="AB20" s="591"/>
    </row>
    <row r="21" spans="1:28" ht="22.5">
      <c r="A21" s="1208"/>
      <c r="B21" s="1208"/>
      <c r="C21" s="1208"/>
      <c r="D21" s="1208">
        <v>1</v>
      </c>
      <c r="E21" s="851"/>
      <c r="F21" s="851"/>
      <c r="G21" s="851"/>
      <c r="H21" s="851"/>
      <c r="I21" s="853"/>
      <c r="J21" s="845"/>
      <c r="K21" s="848"/>
      <c r="L21" s="595" t="str">
        <f>mergeValue(A21) &amp;"."&amp; mergeValue(B21)&amp;"."&amp; mergeValue(C21)&amp;"."&amp; mergeValue(D21)</f>
        <v>1.1.1.1</v>
      </c>
      <c r="M21" s="550" t="s">
        <v>22</v>
      </c>
      <c r="N21" s="648"/>
      <c r="O21" s="1209"/>
      <c r="P21" s="1209"/>
      <c r="Q21" s="1209"/>
      <c r="R21" s="1209"/>
      <c r="S21" s="1209"/>
      <c r="T21" s="1209"/>
      <c r="U21" s="1209"/>
      <c r="V21" s="1209"/>
      <c r="W21" s="632" t="s">
        <v>635</v>
      </c>
      <c r="Y21" s="591"/>
      <c r="Z21" s="591" t="str">
        <f t="shared" si="0"/>
        <v xml:space="preserve">Источник тепловой энергии  </v>
      </c>
      <c r="AA21" s="591"/>
      <c r="AB21" s="591"/>
    </row>
    <row r="22" spans="1:28" ht="101.25">
      <c r="A22" s="1208"/>
      <c r="B22" s="1208"/>
      <c r="C22" s="1208"/>
      <c r="D22" s="1208"/>
      <c r="E22" s="1208">
        <v>1</v>
      </c>
      <c r="F22" s="851"/>
      <c r="G22" s="851"/>
      <c r="H22" s="849">
        <v>1</v>
      </c>
      <c r="I22" s="1208">
        <v>1</v>
      </c>
      <c r="J22" s="851"/>
      <c r="K22" s="856"/>
      <c r="L22" s="595" t="str">
        <f>mergeValue(A22) &amp;"."&amp; mergeValue(B22)&amp;"."&amp; mergeValue(C22)&amp;"."&amp; mergeValue(D22)&amp;"."&amp; mergeValue(E22)</f>
        <v>1.1.1.1.1</v>
      </c>
      <c r="M22" s="556" t="s">
        <v>9</v>
      </c>
      <c r="N22" s="648"/>
      <c r="O22" s="1210"/>
      <c r="P22" s="1210"/>
      <c r="Q22" s="1210"/>
      <c r="R22" s="1210"/>
      <c r="S22" s="1210"/>
      <c r="T22" s="1210"/>
      <c r="U22" s="1210"/>
      <c r="V22" s="1210"/>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08"/>
      <c r="B23" s="1208"/>
      <c r="C23" s="1208"/>
      <c r="D23" s="1208"/>
      <c r="E23" s="1208"/>
      <c r="F23" s="1208">
        <v>1</v>
      </c>
      <c r="G23" s="849"/>
      <c r="H23" s="849"/>
      <c r="I23" s="1208"/>
      <c r="J23" s="1208">
        <v>1</v>
      </c>
      <c r="K23" s="857"/>
      <c r="L23" s="595" t="str">
        <f>mergeValue(A23) &amp;"."&amp; mergeValue(B23)&amp;"."&amp; mergeValue(C23)&amp;"."&amp; mergeValue(D23)&amp;"."&amp; mergeValue(E23)&amp;"."&amp; mergeValue(F23)</f>
        <v>1.1.1.1.1.1</v>
      </c>
      <c r="M23" s="557" t="s">
        <v>10</v>
      </c>
      <c r="N23" s="648"/>
      <c r="O23" s="1211"/>
      <c r="P23" s="1212"/>
      <c r="Q23" s="1212"/>
      <c r="R23" s="1212"/>
      <c r="S23" s="1212"/>
      <c r="T23" s="1212"/>
      <c r="U23" s="1212"/>
      <c r="V23" s="1213"/>
      <c r="W23" s="632" t="s">
        <v>637</v>
      </c>
      <c r="Y23" s="591"/>
      <c r="Z23" s="591" t="str">
        <f t="shared" si="0"/>
        <v>Группа потребителей</v>
      </c>
      <c r="AA23" s="591"/>
      <c r="AB23" s="591"/>
    </row>
    <row r="24" spans="1:28" ht="189" customHeight="1">
      <c r="A24" s="1208"/>
      <c r="B24" s="1208"/>
      <c r="C24" s="1208"/>
      <c r="D24" s="1208"/>
      <c r="E24" s="1208"/>
      <c r="F24" s="1208"/>
      <c r="G24" s="849">
        <v>1</v>
      </c>
      <c r="H24" s="849"/>
      <c r="I24" s="1208"/>
      <c r="J24" s="1208"/>
      <c r="K24" s="857">
        <v>1</v>
      </c>
      <c r="L24" s="595" t="str">
        <f>mergeValue(A24) &amp;"."&amp; mergeValue(B24)&amp;"."&amp; mergeValue(C24)&amp;"."&amp; mergeValue(D24)&amp;"."&amp; mergeValue(E24)&amp;"."&amp; mergeValue(F24)&amp;"."&amp; mergeValue(G24)</f>
        <v>1.1.1.1.1.1.1</v>
      </c>
      <c r="M24" s="1071"/>
      <c r="N24" s="648"/>
      <c r="O24" s="564"/>
      <c r="P24" s="564"/>
      <c r="Q24" s="1096"/>
      <c r="R24" s="1214"/>
      <c r="S24" s="1215" t="s">
        <v>84</v>
      </c>
      <c r="T24" s="1214"/>
      <c r="U24" s="1215" t="s">
        <v>85</v>
      </c>
      <c r="V24" s="564"/>
      <c r="W24" s="1225" t="s">
        <v>656</v>
      </c>
      <c r="X24" s="587" t="str">
        <f>strCheckDate(O25:V25)</f>
        <v/>
      </c>
      <c r="Y24" s="591"/>
      <c r="Z24" s="591" t="str">
        <f t="shared" si="0"/>
        <v/>
      </c>
      <c r="AA24" s="591"/>
      <c r="AB24" s="591"/>
    </row>
    <row r="25" spans="1:28" ht="11.25" hidden="1" customHeight="1">
      <c r="A25" s="1208"/>
      <c r="B25" s="1208"/>
      <c r="C25" s="1208"/>
      <c r="D25" s="1208"/>
      <c r="E25" s="1208"/>
      <c r="F25" s="1208"/>
      <c r="G25" s="849"/>
      <c r="H25" s="849"/>
      <c r="I25" s="1208"/>
      <c r="J25" s="1208"/>
      <c r="K25" s="857"/>
      <c r="L25" s="602"/>
      <c r="M25" s="648"/>
      <c r="N25" s="648"/>
      <c r="O25" s="564"/>
      <c r="P25" s="564"/>
      <c r="Q25" s="586" t="str">
        <f>R24 &amp; "-" &amp; T24</f>
        <v>-</v>
      </c>
      <c r="R25" s="1214"/>
      <c r="S25" s="1215"/>
      <c r="T25" s="1214"/>
      <c r="U25" s="1215"/>
      <c r="V25" s="564"/>
      <c r="W25" s="1226"/>
      <c r="Y25" s="591"/>
      <c r="Z25" s="591" t="str">
        <f t="shared" si="0"/>
        <v/>
      </c>
      <c r="AA25" s="591"/>
      <c r="AB25" s="591"/>
    </row>
    <row r="26" spans="1:28" ht="15" customHeight="1">
      <c r="A26" s="1208"/>
      <c r="B26" s="1208"/>
      <c r="C26" s="1208"/>
      <c r="D26" s="1208"/>
      <c r="E26" s="1208"/>
      <c r="F26" s="1208"/>
      <c r="G26" s="851"/>
      <c r="H26" s="849"/>
      <c r="I26" s="1208"/>
      <c r="J26" s="1208"/>
      <c r="K26" s="856"/>
      <c r="L26" s="540"/>
      <c r="M26" s="559" t="s">
        <v>25</v>
      </c>
      <c r="N26" s="566"/>
      <c r="O26" s="566"/>
      <c r="P26" s="566"/>
      <c r="Q26" s="566"/>
      <c r="R26" s="566"/>
      <c r="S26" s="566"/>
      <c r="T26" s="566"/>
      <c r="U26" s="566"/>
      <c r="V26" s="562"/>
      <c r="W26" s="1227"/>
      <c r="Y26" s="591"/>
      <c r="Z26" s="591" t="str">
        <f t="shared" si="0"/>
        <v>Добавить вид теплоносителя (параметры теплоносителя)</v>
      </c>
      <c r="AA26" s="591"/>
      <c r="AB26" s="591"/>
    </row>
    <row r="27" spans="1:28" ht="15" customHeight="1">
      <c r="A27" s="1208"/>
      <c r="B27" s="1208"/>
      <c r="C27" s="1208"/>
      <c r="D27" s="1208"/>
      <c r="E27" s="1208"/>
      <c r="F27" s="851"/>
      <c r="G27" s="851"/>
      <c r="H27" s="849"/>
      <c r="I27" s="1208"/>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8"/>
      <c r="B28" s="1208"/>
      <c r="C28" s="1208"/>
      <c r="D28" s="1208"/>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8"/>
      <c r="B29" s="1208"/>
      <c r="C29" s="1208"/>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8"/>
      <c r="B30" s="1208"/>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8"/>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2" t="s">
        <v>492</v>
      </c>
      <c r="G2" s="1203"/>
      <c r="H2" s="1204"/>
      <c r="I2" s="436"/>
    </row>
    <row r="3" spans="1:20" ht="3" customHeight="1"/>
    <row r="4" spans="1:20" s="190" customFormat="1" ht="11.25">
      <c r="A4" s="214"/>
      <c r="B4" s="214"/>
      <c r="C4" s="214"/>
      <c r="D4" s="214"/>
      <c r="F4" s="1160" t="s">
        <v>454</v>
      </c>
      <c r="G4" s="1160"/>
      <c r="H4" s="1160"/>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29.12.2018</v>
      </c>
      <c r="I7" s="196" t="s">
        <v>494</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Волгоградская область</v>
      </c>
      <c r="I11" s="196" t="s">
        <v>500</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499</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421"/>
      <c r="G15" s="195" t="s">
        <v>403</v>
      </c>
      <c r="H15" s="422"/>
      <c r="I15" s="423"/>
      <c r="J15" s="334"/>
      <c r="K15" s="214"/>
      <c r="L15" s="214"/>
      <c r="M15" s="214"/>
      <c r="N15" s="214"/>
      <c r="O15" s="214"/>
      <c r="P15" s="214"/>
      <c r="Q15" s="214"/>
      <c r="R15" s="214"/>
      <c r="S15" s="214"/>
      <c r="T15" s="214"/>
    </row>
    <row r="16" spans="1:20" s="190" customFormat="1" ht="18.75">
      <c r="A16" s="1206"/>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Т-ТН</vt:lpstr>
      <vt:lpstr>Форма 4.2.2 | Т-ТН</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Переверзева Анастасия Николаевна</cp:lastModifiedBy>
  <cp:lastPrinted>2013-08-29T08:11:20Z</cp:lastPrinted>
  <dcterms:created xsi:type="dcterms:W3CDTF">2004-05-21T07:18:45Z</dcterms:created>
  <dcterms:modified xsi:type="dcterms:W3CDTF">2019-01-09T12:26:56Z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